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4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5.xml" ContentType="application/vnd.openxmlformats-officedocument.drawing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drawings/drawing6.xml" ContentType="application/vnd.openxmlformats-officedocument.drawing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7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drawings/drawing8.xml" ContentType="application/vnd.openxmlformats-officedocument.drawing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drawings/drawing9.xml" ContentType="application/vnd.openxmlformats-officedocument.drawing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drawings/drawing10.xml" ContentType="application/vnd.openxmlformats-officedocument.drawing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drawings/drawing11.xml" ContentType="application/vnd.openxmlformats-officedocument.drawing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drawings/drawing12.xml" ContentType="application/vnd.openxmlformats-officedocument.drawing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drawings/drawing13.xml" ContentType="application/vnd.openxmlformats-officedocument.drawing+xml"/>
  <Override PartName="/xl/charts/chart25.xml" ContentType="application/vnd.openxmlformats-officedocument.drawingml.chart+xml"/>
  <Override PartName="/xl/charts/chart26.xml" ContentType="application/vnd.openxmlformats-officedocument.drawingml.chart+xml"/>
  <Override PartName="/xl/drawings/drawing14.xml" ContentType="application/vnd.openxmlformats-officedocument.drawing+xml"/>
  <Override PartName="/xl/charts/chart27.xml" ContentType="application/vnd.openxmlformats-officedocument.drawingml.chart+xml"/>
  <Override PartName="/xl/charts/chart28.xml" ContentType="application/vnd.openxmlformats-officedocument.drawingml.chart+xml"/>
  <Override PartName="/xl/drawings/drawing15.xml" ContentType="application/vnd.openxmlformats-officedocument.drawing+xml"/>
  <Override PartName="/xl/charts/chart29.xml" ContentType="application/vnd.openxmlformats-officedocument.drawingml.chart+xml"/>
  <Override PartName="/xl/charts/chart30.xml" ContentType="application/vnd.openxmlformats-officedocument.drawingml.chart+xml"/>
  <Override PartName="/xl/drawings/drawing16.xml" ContentType="application/vnd.openxmlformats-officedocument.drawing+xml"/>
  <Override PartName="/xl/charts/chart31.xml" ContentType="application/vnd.openxmlformats-officedocument.drawingml.chart+xml"/>
  <Override PartName="/xl/drawings/drawing17.xml" ContentType="application/vnd.openxmlformats-officedocument.drawing+xml"/>
  <Override PartName="/xl/charts/chart32.xml" ContentType="application/vnd.openxmlformats-officedocument.drawingml.chart+xml"/>
  <Override PartName="/xl/charts/chart33.xml" ContentType="application/vnd.openxmlformats-officedocument.drawingml.chart+xml"/>
  <Override PartName="/xl/drawings/drawing18.xml" ContentType="application/vnd.openxmlformats-officedocument.drawing+xml"/>
  <Override PartName="/xl/charts/chart3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84" windowWidth="15300" windowHeight="9468" tabRatio="815" activeTab="2"/>
  </bookViews>
  <sheets>
    <sheet name="RTFOT+PAV" sheetId="36" r:id="rId1"/>
    <sheet name="RTFOT" sheetId="35" r:id="rId2"/>
    <sheet name="Fresh" sheetId="1" r:id="rId3"/>
    <sheet name="20h" sheetId="24" r:id="rId4"/>
    <sheet name="40h" sheetId="25" r:id="rId5"/>
    <sheet name="80h" sheetId="26" r:id="rId6"/>
    <sheet name="160h" sheetId="27" r:id="rId7"/>
    <sheet name="320h" sheetId="28" r:id="rId8"/>
    <sheet name="50C" sheetId="29" r:id="rId9"/>
    <sheet name="150C" sheetId="30" r:id="rId10"/>
    <sheet name="200C" sheetId="13" r:id="rId11"/>
    <sheet name="5atm " sheetId="31" r:id="rId12"/>
    <sheet name="10atm" sheetId="32" r:id="rId13"/>
    <sheet name="15atm" sheetId="33" r:id="rId14"/>
    <sheet name="20atm" sheetId="34" r:id="rId15"/>
    <sheet name="total" sheetId="9" r:id="rId16"/>
    <sheet name="Fresh (2)" sheetId="14" r:id="rId17"/>
    <sheet name="CAM" sheetId="2" r:id="rId18"/>
    <sheet name="Sheet3" sheetId="3" r:id="rId19"/>
  </sheets>
  <definedNames>
    <definedName name="solver_adj" localSheetId="12" hidden="1">'10atm'!$Q$1:$Q$2</definedName>
    <definedName name="solver_adj" localSheetId="9" hidden="1">'150C'!$Q$2</definedName>
    <definedName name="solver_adj" localSheetId="13" hidden="1">'15atm'!$Q$1:$Q$2</definedName>
    <definedName name="solver_adj" localSheetId="6" hidden="1">'160h'!$Q$1:$Q$2</definedName>
    <definedName name="solver_adj" localSheetId="10" hidden="1">'200C'!$R$1:$R$10</definedName>
    <definedName name="solver_adj" localSheetId="14" hidden="1">'20atm'!$Q$1:$Q$2</definedName>
    <definedName name="solver_adj" localSheetId="3" hidden="1">'20h'!$Q$1:$Q$2</definedName>
    <definedName name="solver_adj" localSheetId="7" hidden="1">'320h'!$Q$2</definedName>
    <definedName name="solver_adj" localSheetId="4" hidden="1">'40h'!$Q$1:$Q$2</definedName>
    <definedName name="solver_adj" localSheetId="8" hidden="1">'50C'!$Q$1:$Q$2</definedName>
    <definedName name="solver_adj" localSheetId="11" hidden="1">'5atm '!$Q$1:$Q$2</definedName>
    <definedName name="solver_adj" localSheetId="5" hidden="1">'80h'!$Q$1:$Q$2</definedName>
    <definedName name="solver_adj" localSheetId="2" hidden="1">Fresh!$Q$1:$Q$2</definedName>
    <definedName name="solver_adj" localSheetId="16" hidden="1">'Fresh (2)'!$R$1:$R$10</definedName>
    <definedName name="solver_adj" localSheetId="1" hidden="1">RTFOT!$Q$1:$Q$2</definedName>
    <definedName name="solver_adj" localSheetId="0" hidden="1">'RTFOT+PAV'!$Q$1:$Q$2</definedName>
    <definedName name="solver_cvg" localSheetId="12" hidden="1">0.0001</definedName>
    <definedName name="solver_cvg" localSheetId="9" hidden="1">0.0001</definedName>
    <definedName name="solver_cvg" localSheetId="13" hidden="1">0.0001</definedName>
    <definedName name="solver_cvg" localSheetId="6" hidden="1">0.0001</definedName>
    <definedName name="solver_cvg" localSheetId="10" hidden="1">0.0001</definedName>
    <definedName name="solver_cvg" localSheetId="14" hidden="1">0.0001</definedName>
    <definedName name="solver_cvg" localSheetId="3" hidden="1">0.0001</definedName>
    <definedName name="solver_cvg" localSheetId="7" hidden="1">0.0001</definedName>
    <definedName name="solver_cvg" localSheetId="4" hidden="1">0.0001</definedName>
    <definedName name="solver_cvg" localSheetId="8" hidden="1">0.0001</definedName>
    <definedName name="solver_cvg" localSheetId="11" hidden="1">0.0001</definedName>
    <definedName name="solver_cvg" localSheetId="5" hidden="1">0.0001</definedName>
    <definedName name="solver_cvg" localSheetId="2" hidden="1">0.0001</definedName>
    <definedName name="solver_cvg" localSheetId="16" hidden="1">0.0001</definedName>
    <definedName name="solver_cvg" localSheetId="1" hidden="1">0.0001</definedName>
    <definedName name="solver_cvg" localSheetId="0" hidden="1">0.0001</definedName>
    <definedName name="solver_drv" localSheetId="12" hidden="1">1</definedName>
    <definedName name="solver_drv" localSheetId="9" hidden="1">1</definedName>
    <definedName name="solver_drv" localSheetId="13" hidden="1">1</definedName>
    <definedName name="solver_drv" localSheetId="6" hidden="1">1</definedName>
    <definedName name="solver_drv" localSheetId="10" hidden="1">1</definedName>
    <definedName name="solver_drv" localSheetId="14" hidden="1">1</definedName>
    <definedName name="solver_drv" localSheetId="3" hidden="1">1</definedName>
    <definedName name="solver_drv" localSheetId="7" hidden="1">1</definedName>
    <definedName name="solver_drv" localSheetId="4" hidden="1">1</definedName>
    <definedName name="solver_drv" localSheetId="8" hidden="1">1</definedName>
    <definedName name="solver_drv" localSheetId="11" hidden="1">1</definedName>
    <definedName name="solver_drv" localSheetId="5" hidden="1">1</definedName>
    <definedName name="solver_drv" localSheetId="2" hidden="1">1</definedName>
    <definedName name="solver_drv" localSheetId="16" hidden="1">1</definedName>
    <definedName name="solver_drv" localSheetId="1" hidden="1">1</definedName>
    <definedName name="solver_drv" localSheetId="0" hidden="1">1</definedName>
    <definedName name="solver_eng" localSheetId="12" hidden="1">1</definedName>
    <definedName name="solver_eng" localSheetId="9" hidden="1">1</definedName>
    <definedName name="solver_eng" localSheetId="13" hidden="1">1</definedName>
    <definedName name="solver_eng" localSheetId="6" hidden="1">1</definedName>
    <definedName name="solver_eng" localSheetId="10" hidden="1">1</definedName>
    <definedName name="solver_eng" localSheetId="14" hidden="1">1</definedName>
    <definedName name="solver_eng" localSheetId="3" hidden="1">1</definedName>
    <definedName name="solver_eng" localSheetId="7" hidden="1">1</definedName>
    <definedName name="solver_eng" localSheetId="4" hidden="1">1</definedName>
    <definedName name="solver_eng" localSheetId="8" hidden="1">1</definedName>
    <definedName name="solver_eng" localSheetId="11" hidden="1">1</definedName>
    <definedName name="solver_eng" localSheetId="5" hidden="1">1</definedName>
    <definedName name="solver_eng" localSheetId="2" hidden="1">1</definedName>
    <definedName name="solver_eng" localSheetId="16" hidden="1">1</definedName>
    <definedName name="solver_eng" localSheetId="1" hidden="1">1</definedName>
    <definedName name="solver_eng" localSheetId="0" hidden="1">1</definedName>
    <definedName name="solver_est" localSheetId="12" hidden="1">1</definedName>
    <definedName name="solver_est" localSheetId="9" hidden="1">1</definedName>
    <definedName name="solver_est" localSheetId="13" hidden="1">1</definedName>
    <definedName name="solver_est" localSheetId="6" hidden="1">1</definedName>
    <definedName name="solver_est" localSheetId="10" hidden="1">1</definedName>
    <definedName name="solver_est" localSheetId="14" hidden="1">1</definedName>
    <definedName name="solver_est" localSheetId="3" hidden="1">1</definedName>
    <definedName name="solver_est" localSheetId="7" hidden="1">1</definedName>
    <definedName name="solver_est" localSheetId="4" hidden="1">1</definedName>
    <definedName name="solver_est" localSheetId="8" hidden="1">1</definedName>
    <definedName name="solver_est" localSheetId="11" hidden="1">1</definedName>
    <definedName name="solver_est" localSheetId="5" hidden="1">1</definedName>
    <definedName name="solver_est" localSheetId="2" hidden="1">1</definedName>
    <definedName name="solver_est" localSheetId="16" hidden="1">1</definedName>
    <definedName name="solver_est" localSheetId="1" hidden="1">1</definedName>
    <definedName name="solver_est" localSheetId="0" hidden="1">1</definedName>
    <definedName name="solver_itr" localSheetId="12" hidden="1">2147483647</definedName>
    <definedName name="solver_itr" localSheetId="9" hidden="1">2147483647</definedName>
    <definedName name="solver_itr" localSheetId="13" hidden="1">2147483647</definedName>
    <definedName name="solver_itr" localSheetId="6" hidden="1">2147483647</definedName>
    <definedName name="solver_itr" localSheetId="10" hidden="1">2147483647</definedName>
    <definedName name="solver_itr" localSheetId="14" hidden="1">2147483647</definedName>
    <definedName name="solver_itr" localSheetId="3" hidden="1">2147483647</definedName>
    <definedName name="solver_itr" localSheetId="7" hidden="1">2147483647</definedName>
    <definedName name="solver_itr" localSheetId="4" hidden="1">2147483647</definedName>
    <definedName name="solver_itr" localSheetId="8" hidden="1">2147483647</definedName>
    <definedName name="solver_itr" localSheetId="11" hidden="1">2147483647</definedName>
    <definedName name="solver_itr" localSheetId="5" hidden="1">2147483647</definedName>
    <definedName name="solver_itr" localSheetId="2" hidden="1">2147483647</definedName>
    <definedName name="solver_itr" localSheetId="16" hidden="1">2147483647</definedName>
    <definedName name="solver_itr" localSheetId="1" hidden="1">2147483647</definedName>
    <definedName name="solver_itr" localSheetId="0" hidden="1">2147483647</definedName>
    <definedName name="solver_mip" localSheetId="12" hidden="1">2147483647</definedName>
    <definedName name="solver_mip" localSheetId="9" hidden="1">2147483647</definedName>
    <definedName name="solver_mip" localSheetId="13" hidden="1">2147483647</definedName>
    <definedName name="solver_mip" localSheetId="6" hidden="1">2147483647</definedName>
    <definedName name="solver_mip" localSheetId="10" hidden="1">2147483647</definedName>
    <definedName name="solver_mip" localSheetId="14" hidden="1">2147483647</definedName>
    <definedName name="solver_mip" localSheetId="3" hidden="1">2147483647</definedName>
    <definedName name="solver_mip" localSheetId="7" hidden="1">2147483647</definedName>
    <definedName name="solver_mip" localSheetId="4" hidden="1">2147483647</definedName>
    <definedName name="solver_mip" localSheetId="8" hidden="1">2147483647</definedName>
    <definedName name="solver_mip" localSheetId="11" hidden="1">2147483647</definedName>
    <definedName name="solver_mip" localSheetId="5" hidden="1">2147483647</definedName>
    <definedName name="solver_mip" localSheetId="2" hidden="1">2147483647</definedName>
    <definedName name="solver_mip" localSheetId="16" hidden="1">2147483647</definedName>
    <definedName name="solver_mip" localSheetId="1" hidden="1">2147483647</definedName>
    <definedName name="solver_mip" localSheetId="0" hidden="1">2147483647</definedName>
    <definedName name="solver_mni" localSheetId="12" hidden="1">30</definedName>
    <definedName name="solver_mni" localSheetId="9" hidden="1">30</definedName>
    <definedName name="solver_mni" localSheetId="13" hidden="1">30</definedName>
    <definedName name="solver_mni" localSheetId="6" hidden="1">30</definedName>
    <definedName name="solver_mni" localSheetId="10" hidden="1">30</definedName>
    <definedName name="solver_mni" localSheetId="14" hidden="1">30</definedName>
    <definedName name="solver_mni" localSheetId="3" hidden="1">30</definedName>
    <definedName name="solver_mni" localSheetId="7" hidden="1">30</definedName>
    <definedName name="solver_mni" localSheetId="4" hidden="1">30</definedName>
    <definedName name="solver_mni" localSheetId="8" hidden="1">30</definedName>
    <definedName name="solver_mni" localSheetId="11" hidden="1">30</definedName>
    <definedName name="solver_mni" localSheetId="5" hidden="1">30</definedName>
    <definedName name="solver_mni" localSheetId="2" hidden="1">30</definedName>
    <definedName name="solver_mni" localSheetId="16" hidden="1">30</definedName>
    <definedName name="solver_mni" localSheetId="1" hidden="1">30</definedName>
    <definedName name="solver_mni" localSheetId="0" hidden="1">30</definedName>
    <definedName name="solver_mrt" localSheetId="12" hidden="1">0.075</definedName>
    <definedName name="solver_mrt" localSheetId="9" hidden="1">0.075</definedName>
    <definedName name="solver_mrt" localSheetId="13" hidden="1">0.075</definedName>
    <definedName name="solver_mrt" localSheetId="6" hidden="1">0.075</definedName>
    <definedName name="solver_mrt" localSheetId="10" hidden="1">0.075</definedName>
    <definedName name="solver_mrt" localSheetId="14" hidden="1">0.075</definedName>
    <definedName name="solver_mrt" localSheetId="3" hidden="1">0.075</definedName>
    <definedName name="solver_mrt" localSheetId="7" hidden="1">0.075</definedName>
    <definedName name="solver_mrt" localSheetId="4" hidden="1">0.075</definedName>
    <definedName name="solver_mrt" localSheetId="8" hidden="1">0.075</definedName>
    <definedName name="solver_mrt" localSheetId="11" hidden="1">0.075</definedName>
    <definedName name="solver_mrt" localSheetId="5" hidden="1">0.075</definedName>
    <definedName name="solver_mrt" localSheetId="2" hidden="1">0.075</definedName>
    <definedName name="solver_mrt" localSheetId="16" hidden="1">0.075</definedName>
    <definedName name="solver_mrt" localSheetId="1" hidden="1">0.075</definedName>
    <definedName name="solver_mrt" localSheetId="0" hidden="1">0.075</definedName>
    <definedName name="solver_msl" localSheetId="12" hidden="1">2</definedName>
    <definedName name="solver_msl" localSheetId="9" hidden="1">2</definedName>
    <definedName name="solver_msl" localSheetId="13" hidden="1">2</definedName>
    <definedName name="solver_msl" localSheetId="6" hidden="1">2</definedName>
    <definedName name="solver_msl" localSheetId="10" hidden="1">2</definedName>
    <definedName name="solver_msl" localSheetId="14" hidden="1">2</definedName>
    <definedName name="solver_msl" localSheetId="3" hidden="1">2</definedName>
    <definedName name="solver_msl" localSheetId="7" hidden="1">2</definedName>
    <definedName name="solver_msl" localSheetId="4" hidden="1">2</definedName>
    <definedName name="solver_msl" localSheetId="8" hidden="1">2</definedName>
    <definedName name="solver_msl" localSheetId="11" hidden="1">2</definedName>
    <definedName name="solver_msl" localSheetId="5" hidden="1">2</definedName>
    <definedName name="solver_msl" localSheetId="2" hidden="1">2</definedName>
    <definedName name="solver_msl" localSheetId="16" hidden="1">2</definedName>
    <definedName name="solver_msl" localSheetId="1" hidden="1">2</definedName>
    <definedName name="solver_msl" localSheetId="0" hidden="1">2</definedName>
    <definedName name="solver_neg" localSheetId="12" hidden="1">1</definedName>
    <definedName name="solver_neg" localSheetId="9" hidden="1">1</definedName>
    <definedName name="solver_neg" localSheetId="13" hidden="1">1</definedName>
    <definedName name="solver_neg" localSheetId="6" hidden="1">1</definedName>
    <definedName name="solver_neg" localSheetId="10" hidden="1">1</definedName>
    <definedName name="solver_neg" localSheetId="14" hidden="1">1</definedName>
    <definedName name="solver_neg" localSheetId="3" hidden="1">1</definedName>
    <definedName name="solver_neg" localSheetId="7" hidden="1">1</definedName>
    <definedName name="solver_neg" localSheetId="4" hidden="1">1</definedName>
    <definedName name="solver_neg" localSheetId="8" hidden="1">1</definedName>
    <definedName name="solver_neg" localSheetId="11" hidden="1">1</definedName>
    <definedName name="solver_neg" localSheetId="5" hidden="1">1</definedName>
    <definedName name="solver_neg" localSheetId="2" hidden="1">1</definedName>
    <definedName name="solver_neg" localSheetId="16" hidden="1">1</definedName>
    <definedName name="solver_neg" localSheetId="1" hidden="1">1</definedName>
    <definedName name="solver_neg" localSheetId="0" hidden="1">1</definedName>
    <definedName name="solver_nod" localSheetId="12" hidden="1">2147483647</definedName>
    <definedName name="solver_nod" localSheetId="9" hidden="1">2147483647</definedName>
    <definedName name="solver_nod" localSheetId="13" hidden="1">2147483647</definedName>
    <definedName name="solver_nod" localSheetId="6" hidden="1">2147483647</definedName>
    <definedName name="solver_nod" localSheetId="10" hidden="1">2147483647</definedName>
    <definedName name="solver_nod" localSheetId="14" hidden="1">2147483647</definedName>
    <definedName name="solver_nod" localSheetId="3" hidden="1">2147483647</definedName>
    <definedName name="solver_nod" localSheetId="7" hidden="1">2147483647</definedName>
    <definedName name="solver_nod" localSheetId="4" hidden="1">2147483647</definedName>
    <definedName name="solver_nod" localSheetId="8" hidden="1">2147483647</definedName>
    <definedName name="solver_nod" localSheetId="11" hidden="1">2147483647</definedName>
    <definedName name="solver_nod" localSheetId="5" hidden="1">2147483647</definedName>
    <definedName name="solver_nod" localSheetId="2" hidden="1">2147483647</definedName>
    <definedName name="solver_nod" localSheetId="16" hidden="1">2147483647</definedName>
    <definedName name="solver_nod" localSheetId="1" hidden="1">2147483647</definedName>
    <definedName name="solver_nod" localSheetId="0" hidden="1">2147483647</definedName>
    <definedName name="solver_num" localSheetId="12" hidden="1">0</definedName>
    <definedName name="solver_num" localSheetId="9" hidden="1">0</definedName>
    <definedName name="solver_num" localSheetId="13" hidden="1">0</definedName>
    <definedName name="solver_num" localSheetId="6" hidden="1">0</definedName>
    <definedName name="solver_num" localSheetId="10" hidden="1">0</definedName>
    <definedName name="solver_num" localSheetId="14" hidden="1">0</definedName>
    <definedName name="solver_num" localSheetId="3" hidden="1">0</definedName>
    <definedName name="solver_num" localSheetId="7" hidden="1">0</definedName>
    <definedName name="solver_num" localSheetId="4" hidden="1">0</definedName>
    <definedName name="solver_num" localSheetId="8" hidden="1">0</definedName>
    <definedName name="solver_num" localSheetId="11" hidden="1">0</definedName>
    <definedName name="solver_num" localSheetId="5" hidden="1">0</definedName>
    <definedName name="solver_num" localSheetId="2" hidden="1">0</definedName>
    <definedName name="solver_num" localSheetId="16" hidden="1">0</definedName>
    <definedName name="solver_num" localSheetId="1" hidden="1">0</definedName>
    <definedName name="solver_num" localSheetId="0" hidden="1">0</definedName>
    <definedName name="solver_nwt" localSheetId="12" hidden="1">1</definedName>
    <definedName name="solver_nwt" localSheetId="9" hidden="1">1</definedName>
    <definedName name="solver_nwt" localSheetId="13" hidden="1">1</definedName>
    <definedName name="solver_nwt" localSheetId="6" hidden="1">1</definedName>
    <definedName name="solver_nwt" localSheetId="10" hidden="1">1</definedName>
    <definedName name="solver_nwt" localSheetId="14" hidden="1">1</definedName>
    <definedName name="solver_nwt" localSheetId="3" hidden="1">1</definedName>
    <definedName name="solver_nwt" localSheetId="7" hidden="1">1</definedName>
    <definedName name="solver_nwt" localSheetId="4" hidden="1">1</definedName>
    <definedName name="solver_nwt" localSheetId="8" hidden="1">1</definedName>
    <definedName name="solver_nwt" localSheetId="11" hidden="1">1</definedName>
    <definedName name="solver_nwt" localSheetId="5" hidden="1">1</definedName>
    <definedName name="solver_nwt" localSheetId="2" hidden="1">1</definedName>
    <definedName name="solver_nwt" localSheetId="16" hidden="1">1</definedName>
    <definedName name="solver_nwt" localSheetId="1" hidden="1">1</definedName>
    <definedName name="solver_nwt" localSheetId="0" hidden="1">1</definedName>
    <definedName name="solver_opt" localSheetId="12" hidden="1">'10atm'!$P$12</definedName>
    <definedName name="solver_opt" localSheetId="9" hidden="1">'150C'!$P$12</definedName>
    <definedName name="solver_opt" localSheetId="13" hidden="1">'15atm'!$P$12</definedName>
    <definedName name="solver_opt" localSheetId="6" hidden="1">'160h'!$P$12</definedName>
    <definedName name="solver_opt" localSheetId="10" hidden="1">'200C'!$M$12</definedName>
    <definedName name="solver_opt" localSheetId="14" hidden="1">'20atm'!$P$12</definedName>
    <definedName name="solver_opt" localSheetId="3" hidden="1">'20h'!$P$12</definedName>
    <definedName name="solver_opt" localSheetId="7" hidden="1">'320h'!$P$12</definedName>
    <definedName name="solver_opt" localSheetId="4" hidden="1">'40h'!$P$12</definedName>
    <definedName name="solver_opt" localSheetId="8" hidden="1">'50C'!$P$12</definedName>
    <definedName name="solver_opt" localSheetId="11" hidden="1">'5atm '!$P$12</definedName>
    <definedName name="solver_opt" localSheetId="5" hidden="1">'80h'!$P$12</definedName>
    <definedName name="solver_opt" localSheetId="2" hidden="1">Fresh!$P$12</definedName>
    <definedName name="solver_opt" localSheetId="16" hidden="1">'Fresh (2)'!$M$12</definedName>
    <definedName name="solver_opt" localSheetId="1" hidden="1">RTFOT!$P$12</definedName>
    <definedName name="solver_opt" localSheetId="0" hidden="1">'RTFOT+PAV'!$P$12</definedName>
    <definedName name="solver_pre" localSheetId="12" hidden="1">0.000001</definedName>
    <definedName name="solver_pre" localSheetId="9" hidden="1">0.000001</definedName>
    <definedName name="solver_pre" localSheetId="13" hidden="1">0.000001</definedName>
    <definedName name="solver_pre" localSheetId="6" hidden="1">0.000001</definedName>
    <definedName name="solver_pre" localSheetId="10" hidden="1">0.000001</definedName>
    <definedName name="solver_pre" localSheetId="14" hidden="1">0.000001</definedName>
    <definedName name="solver_pre" localSheetId="3" hidden="1">0.000001</definedName>
    <definedName name="solver_pre" localSheetId="7" hidden="1">0.000001</definedName>
    <definedName name="solver_pre" localSheetId="4" hidden="1">0.000001</definedName>
    <definedName name="solver_pre" localSheetId="8" hidden="1">0.000001</definedName>
    <definedName name="solver_pre" localSheetId="11" hidden="1">0.000001</definedName>
    <definedName name="solver_pre" localSheetId="5" hidden="1">0.000001</definedName>
    <definedName name="solver_pre" localSheetId="2" hidden="1">0.000001</definedName>
    <definedName name="solver_pre" localSheetId="16" hidden="1">0.000001</definedName>
    <definedName name="solver_pre" localSheetId="1" hidden="1">0.000001</definedName>
    <definedName name="solver_pre" localSheetId="0" hidden="1">0.000001</definedName>
    <definedName name="solver_rbv" localSheetId="12" hidden="1">2</definedName>
    <definedName name="solver_rbv" localSheetId="9" hidden="1">2</definedName>
    <definedName name="solver_rbv" localSheetId="13" hidden="1">2</definedName>
    <definedName name="solver_rbv" localSheetId="6" hidden="1">2</definedName>
    <definedName name="solver_rbv" localSheetId="10" hidden="1">2</definedName>
    <definedName name="solver_rbv" localSheetId="14" hidden="1">2</definedName>
    <definedName name="solver_rbv" localSheetId="3" hidden="1">2</definedName>
    <definedName name="solver_rbv" localSheetId="7" hidden="1">2</definedName>
    <definedName name="solver_rbv" localSheetId="4" hidden="1">2</definedName>
    <definedName name="solver_rbv" localSheetId="8" hidden="1">2</definedName>
    <definedName name="solver_rbv" localSheetId="11" hidden="1">2</definedName>
    <definedName name="solver_rbv" localSheetId="5" hidden="1">2</definedName>
    <definedName name="solver_rbv" localSheetId="2" hidden="1">2</definedName>
    <definedName name="solver_rbv" localSheetId="16" hidden="1">2</definedName>
    <definedName name="solver_rbv" localSheetId="1" hidden="1">2</definedName>
    <definedName name="solver_rbv" localSheetId="0" hidden="1">2</definedName>
    <definedName name="solver_rlx" localSheetId="12" hidden="1">2</definedName>
    <definedName name="solver_rlx" localSheetId="9" hidden="1">2</definedName>
    <definedName name="solver_rlx" localSheetId="13" hidden="1">2</definedName>
    <definedName name="solver_rlx" localSheetId="6" hidden="1">2</definedName>
    <definedName name="solver_rlx" localSheetId="10" hidden="1">2</definedName>
    <definedName name="solver_rlx" localSheetId="14" hidden="1">2</definedName>
    <definedName name="solver_rlx" localSheetId="3" hidden="1">2</definedName>
    <definedName name="solver_rlx" localSheetId="7" hidden="1">2</definedName>
    <definedName name="solver_rlx" localSheetId="4" hidden="1">2</definedName>
    <definedName name="solver_rlx" localSheetId="8" hidden="1">2</definedName>
    <definedName name="solver_rlx" localSheetId="11" hidden="1">2</definedName>
    <definedName name="solver_rlx" localSheetId="5" hidden="1">2</definedName>
    <definedName name="solver_rlx" localSheetId="2" hidden="1">2</definedName>
    <definedName name="solver_rlx" localSheetId="16" hidden="1">2</definedName>
    <definedName name="solver_rlx" localSheetId="1" hidden="1">2</definedName>
    <definedName name="solver_rlx" localSheetId="0" hidden="1">2</definedName>
    <definedName name="solver_rsd" localSheetId="12" hidden="1">0</definedName>
    <definedName name="solver_rsd" localSheetId="9" hidden="1">0</definedName>
    <definedName name="solver_rsd" localSheetId="13" hidden="1">0</definedName>
    <definedName name="solver_rsd" localSheetId="6" hidden="1">0</definedName>
    <definedName name="solver_rsd" localSheetId="10" hidden="1">0</definedName>
    <definedName name="solver_rsd" localSheetId="14" hidden="1">0</definedName>
    <definedName name="solver_rsd" localSheetId="3" hidden="1">0</definedName>
    <definedName name="solver_rsd" localSheetId="7" hidden="1">0</definedName>
    <definedName name="solver_rsd" localSheetId="4" hidden="1">0</definedName>
    <definedName name="solver_rsd" localSheetId="8" hidden="1">0</definedName>
    <definedName name="solver_rsd" localSheetId="11" hidden="1">0</definedName>
    <definedName name="solver_rsd" localSheetId="5" hidden="1">0</definedName>
    <definedName name="solver_rsd" localSheetId="2" hidden="1">0</definedName>
    <definedName name="solver_rsd" localSheetId="16" hidden="1">0</definedName>
    <definedName name="solver_rsd" localSheetId="1" hidden="1">0</definedName>
    <definedName name="solver_rsd" localSheetId="0" hidden="1">0</definedName>
    <definedName name="solver_scl" localSheetId="12" hidden="1">2</definedName>
    <definedName name="solver_scl" localSheetId="9" hidden="1">2</definedName>
    <definedName name="solver_scl" localSheetId="13" hidden="1">2</definedName>
    <definedName name="solver_scl" localSheetId="6" hidden="1">2</definedName>
    <definedName name="solver_scl" localSheetId="10" hidden="1">2</definedName>
    <definedName name="solver_scl" localSheetId="14" hidden="1">2</definedName>
    <definedName name="solver_scl" localSheetId="3" hidden="1">2</definedName>
    <definedName name="solver_scl" localSheetId="7" hidden="1">2</definedName>
    <definedName name="solver_scl" localSheetId="4" hidden="1">2</definedName>
    <definedName name="solver_scl" localSheetId="8" hidden="1">2</definedName>
    <definedName name="solver_scl" localSheetId="11" hidden="1">2</definedName>
    <definedName name="solver_scl" localSheetId="5" hidden="1">2</definedName>
    <definedName name="solver_scl" localSheetId="2" hidden="1">2</definedName>
    <definedName name="solver_scl" localSheetId="16" hidden="1">2</definedName>
    <definedName name="solver_scl" localSheetId="1" hidden="1">2</definedName>
    <definedName name="solver_scl" localSheetId="0" hidden="1">2</definedName>
    <definedName name="solver_sho" localSheetId="12" hidden="1">2</definedName>
    <definedName name="solver_sho" localSheetId="9" hidden="1">2</definedName>
    <definedName name="solver_sho" localSheetId="13" hidden="1">2</definedName>
    <definedName name="solver_sho" localSheetId="6" hidden="1">2</definedName>
    <definedName name="solver_sho" localSheetId="10" hidden="1">2</definedName>
    <definedName name="solver_sho" localSheetId="14" hidden="1">2</definedName>
    <definedName name="solver_sho" localSheetId="3" hidden="1">2</definedName>
    <definedName name="solver_sho" localSheetId="7" hidden="1">2</definedName>
    <definedName name="solver_sho" localSheetId="4" hidden="1">2</definedName>
    <definedName name="solver_sho" localSheetId="8" hidden="1">2</definedName>
    <definedName name="solver_sho" localSheetId="11" hidden="1">2</definedName>
    <definedName name="solver_sho" localSheetId="5" hidden="1">2</definedName>
    <definedName name="solver_sho" localSheetId="2" hidden="1">2</definedName>
    <definedName name="solver_sho" localSheetId="16" hidden="1">2</definedName>
    <definedName name="solver_sho" localSheetId="1" hidden="1">2</definedName>
    <definedName name="solver_sho" localSheetId="0" hidden="1">2</definedName>
    <definedName name="solver_ssz" localSheetId="12" hidden="1">0</definedName>
    <definedName name="solver_ssz" localSheetId="9" hidden="1">0</definedName>
    <definedName name="solver_ssz" localSheetId="13" hidden="1">0</definedName>
    <definedName name="solver_ssz" localSheetId="6" hidden="1">0</definedName>
    <definedName name="solver_ssz" localSheetId="10" hidden="1">0</definedName>
    <definedName name="solver_ssz" localSheetId="14" hidden="1">0</definedName>
    <definedName name="solver_ssz" localSheetId="3" hidden="1">0</definedName>
    <definedName name="solver_ssz" localSheetId="7" hidden="1">0</definedName>
    <definedName name="solver_ssz" localSheetId="4" hidden="1">0</definedName>
    <definedName name="solver_ssz" localSheetId="8" hidden="1">0</definedName>
    <definedName name="solver_ssz" localSheetId="11" hidden="1">0</definedName>
    <definedName name="solver_ssz" localSheetId="5" hidden="1">0</definedName>
    <definedName name="solver_ssz" localSheetId="2" hidden="1">0</definedName>
    <definedName name="solver_ssz" localSheetId="16" hidden="1">0</definedName>
    <definedName name="solver_ssz" localSheetId="1" hidden="1">0</definedName>
    <definedName name="solver_ssz" localSheetId="0" hidden="1">0</definedName>
    <definedName name="solver_tim" localSheetId="12" hidden="1">2147483647</definedName>
    <definedName name="solver_tim" localSheetId="9" hidden="1">2147483647</definedName>
    <definedName name="solver_tim" localSheetId="13" hidden="1">2147483647</definedName>
    <definedName name="solver_tim" localSheetId="6" hidden="1">2147483647</definedName>
    <definedName name="solver_tim" localSheetId="10" hidden="1">2147483647</definedName>
    <definedName name="solver_tim" localSheetId="14" hidden="1">2147483647</definedName>
    <definedName name="solver_tim" localSheetId="3" hidden="1">2147483647</definedName>
    <definedName name="solver_tim" localSheetId="7" hidden="1">2147483647</definedName>
    <definedName name="solver_tim" localSheetId="4" hidden="1">2147483647</definedName>
    <definedName name="solver_tim" localSheetId="8" hidden="1">2147483647</definedName>
    <definedName name="solver_tim" localSheetId="11" hidden="1">2147483647</definedName>
    <definedName name="solver_tim" localSheetId="5" hidden="1">2147483647</definedName>
    <definedName name="solver_tim" localSheetId="2" hidden="1">2147483647</definedName>
    <definedName name="solver_tim" localSheetId="16" hidden="1">2147483647</definedName>
    <definedName name="solver_tim" localSheetId="1" hidden="1">2147483647</definedName>
    <definedName name="solver_tim" localSheetId="0" hidden="1">2147483647</definedName>
    <definedName name="solver_tol" localSheetId="12" hidden="1">0.01</definedName>
    <definedName name="solver_tol" localSheetId="9" hidden="1">0.01</definedName>
    <definedName name="solver_tol" localSheetId="13" hidden="1">0.01</definedName>
    <definedName name="solver_tol" localSheetId="6" hidden="1">0.01</definedName>
    <definedName name="solver_tol" localSheetId="10" hidden="1">0.01</definedName>
    <definedName name="solver_tol" localSheetId="14" hidden="1">0.01</definedName>
    <definedName name="solver_tol" localSheetId="3" hidden="1">0.01</definedName>
    <definedName name="solver_tol" localSheetId="7" hidden="1">0.01</definedName>
    <definedName name="solver_tol" localSheetId="4" hidden="1">0.01</definedName>
    <definedName name="solver_tol" localSheetId="8" hidden="1">0.01</definedName>
    <definedName name="solver_tol" localSheetId="11" hidden="1">0.01</definedName>
    <definedName name="solver_tol" localSheetId="5" hidden="1">0.01</definedName>
    <definedName name="solver_tol" localSheetId="2" hidden="1">0.01</definedName>
    <definedName name="solver_tol" localSheetId="16" hidden="1">0.01</definedName>
    <definedName name="solver_tol" localSheetId="1" hidden="1">0.01</definedName>
    <definedName name="solver_tol" localSheetId="0" hidden="1">0.01</definedName>
    <definedName name="solver_typ" localSheetId="12" hidden="1">2</definedName>
    <definedName name="solver_typ" localSheetId="9" hidden="1">2</definedName>
    <definedName name="solver_typ" localSheetId="13" hidden="1">2</definedName>
    <definedName name="solver_typ" localSheetId="6" hidden="1">2</definedName>
    <definedName name="solver_typ" localSheetId="10" hidden="1">2</definedName>
    <definedName name="solver_typ" localSheetId="14" hidden="1">2</definedName>
    <definedName name="solver_typ" localSheetId="3" hidden="1">2</definedName>
    <definedName name="solver_typ" localSheetId="7" hidden="1">2</definedName>
    <definedName name="solver_typ" localSheetId="4" hidden="1">2</definedName>
    <definedName name="solver_typ" localSheetId="8" hidden="1">2</definedName>
    <definedName name="solver_typ" localSheetId="11" hidden="1">2</definedName>
    <definedName name="solver_typ" localSheetId="5" hidden="1">2</definedName>
    <definedName name="solver_typ" localSheetId="2" hidden="1">2</definedName>
    <definedName name="solver_typ" localSheetId="16" hidden="1">2</definedName>
    <definedName name="solver_typ" localSheetId="1" hidden="1">2</definedName>
    <definedName name="solver_typ" localSheetId="0" hidden="1">2</definedName>
    <definedName name="solver_val" localSheetId="12" hidden="1">0</definedName>
    <definedName name="solver_val" localSheetId="9" hidden="1">0</definedName>
    <definedName name="solver_val" localSheetId="13" hidden="1">0</definedName>
    <definedName name="solver_val" localSheetId="6" hidden="1">0</definedName>
    <definedName name="solver_val" localSheetId="10" hidden="1">0</definedName>
    <definedName name="solver_val" localSheetId="14" hidden="1">0</definedName>
    <definedName name="solver_val" localSheetId="3" hidden="1">0</definedName>
    <definedName name="solver_val" localSheetId="7" hidden="1">0</definedName>
    <definedName name="solver_val" localSheetId="4" hidden="1">0</definedName>
    <definedName name="solver_val" localSheetId="8" hidden="1">0</definedName>
    <definedName name="solver_val" localSheetId="11" hidden="1">0</definedName>
    <definedName name="solver_val" localSheetId="5" hidden="1">0</definedName>
    <definedName name="solver_val" localSheetId="2" hidden="1">0</definedName>
    <definedName name="solver_val" localSheetId="16" hidden="1">0</definedName>
    <definedName name="solver_val" localSheetId="1" hidden="1">0</definedName>
    <definedName name="solver_val" localSheetId="0" hidden="1">0</definedName>
    <definedName name="solver_ver" localSheetId="12" hidden="1">3</definedName>
    <definedName name="solver_ver" localSheetId="9" hidden="1">3</definedName>
    <definedName name="solver_ver" localSheetId="13" hidden="1">3</definedName>
    <definedName name="solver_ver" localSheetId="6" hidden="1">3</definedName>
    <definedName name="solver_ver" localSheetId="10" hidden="1">3</definedName>
    <definedName name="solver_ver" localSheetId="14" hidden="1">3</definedName>
    <definedName name="solver_ver" localSheetId="3" hidden="1">3</definedName>
    <definedName name="solver_ver" localSheetId="7" hidden="1">3</definedName>
    <definedName name="solver_ver" localSheetId="4" hidden="1">3</definedName>
    <definedName name="solver_ver" localSheetId="8" hidden="1">3</definedName>
    <definedName name="solver_ver" localSheetId="11" hidden="1">3</definedName>
    <definedName name="solver_ver" localSheetId="5" hidden="1">3</definedName>
    <definedName name="solver_ver" localSheetId="2" hidden="1">3</definedName>
    <definedName name="solver_ver" localSheetId="16" hidden="1">3</definedName>
    <definedName name="solver_ver" localSheetId="1" hidden="1">3</definedName>
    <definedName name="solver_ver" localSheetId="0" hidden="1">3</definedName>
  </definedNames>
  <calcPr calcId="145621"/>
</workbook>
</file>

<file path=xl/calcChain.xml><?xml version="1.0" encoding="utf-8"?>
<calcChain xmlns="http://schemas.openxmlformats.org/spreadsheetml/2006/main">
  <c r="P2" i="36" l="1"/>
  <c r="F23" i="36" s="1"/>
  <c r="P1" i="36"/>
  <c r="E6" i="36" s="1"/>
  <c r="P2" i="35"/>
  <c r="F81" i="35" s="1"/>
  <c r="P1" i="35"/>
  <c r="E78" i="35" s="1"/>
  <c r="P2" i="34"/>
  <c r="F95" i="34" s="1"/>
  <c r="P1" i="34"/>
  <c r="E9" i="34" s="1"/>
  <c r="P2" i="33"/>
  <c r="F61" i="33" s="1"/>
  <c r="P1" i="33"/>
  <c r="E93" i="33" s="1"/>
  <c r="P2" i="32"/>
  <c r="F53" i="32" s="1"/>
  <c r="P1" i="32"/>
  <c r="E93" i="32" s="1"/>
  <c r="P2" i="31"/>
  <c r="F95" i="31" s="1"/>
  <c r="P1" i="31"/>
  <c r="E12" i="31" s="1"/>
  <c r="P2" i="30"/>
  <c r="F26" i="30" s="1"/>
  <c r="P1" i="30"/>
  <c r="E93" i="30" s="1"/>
  <c r="P2" i="29"/>
  <c r="F22" i="29" s="1"/>
  <c r="P1" i="29"/>
  <c r="E91" i="29" s="1"/>
  <c r="P2" i="28"/>
  <c r="F34" i="28" s="1"/>
  <c r="P1" i="28"/>
  <c r="E89" i="28" s="1"/>
  <c r="P2" i="27"/>
  <c r="P1" i="27"/>
  <c r="E91" i="27" s="1"/>
  <c r="P2" i="26"/>
  <c r="F54" i="26" s="1"/>
  <c r="P1" i="26"/>
  <c r="E91" i="26" s="1"/>
  <c r="P2" i="25"/>
  <c r="P1" i="25"/>
  <c r="S2" i="1"/>
  <c r="S1" i="1"/>
  <c r="P2" i="24"/>
  <c r="F57" i="24" s="1"/>
  <c r="P1" i="24"/>
  <c r="E2" i="24" s="1"/>
  <c r="E4" i="36" l="1"/>
  <c r="E77" i="36"/>
  <c r="E76" i="36"/>
  <c r="E75" i="36"/>
  <c r="E74" i="36"/>
  <c r="E73" i="36"/>
  <c r="E72" i="36"/>
  <c r="E71" i="36"/>
  <c r="E70" i="36"/>
  <c r="E69" i="36"/>
  <c r="E68" i="36"/>
  <c r="E67" i="36"/>
  <c r="E66" i="36"/>
  <c r="E65" i="36"/>
  <c r="E64" i="36"/>
  <c r="E63" i="36"/>
  <c r="E62" i="36"/>
  <c r="E61" i="36"/>
  <c r="E60" i="36"/>
  <c r="E59" i="36"/>
  <c r="E58" i="36"/>
  <c r="E57" i="36"/>
  <c r="E56" i="36"/>
  <c r="E55" i="36"/>
  <c r="E78" i="36"/>
  <c r="E96" i="36"/>
  <c r="E94" i="36"/>
  <c r="E92" i="36"/>
  <c r="E90" i="36"/>
  <c r="E88" i="36"/>
  <c r="E86" i="36"/>
  <c r="E84" i="36"/>
  <c r="E82" i="36"/>
  <c r="E80" i="36"/>
  <c r="E95" i="36"/>
  <c r="E87" i="36"/>
  <c r="E79" i="36"/>
  <c r="E81" i="36"/>
  <c r="E49" i="36"/>
  <c r="E41" i="36"/>
  <c r="E35" i="36"/>
  <c r="E29" i="36"/>
  <c r="E25" i="36"/>
  <c r="E12" i="36"/>
  <c r="E11" i="36"/>
  <c r="E10" i="36"/>
  <c r="E9" i="36"/>
  <c r="E8" i="36"/>
  <c r="E93" i="36"/>
  <c r="E85" i="36"/>
  <c r="E54" i="36"/>
  <c r="E52" i="36"/>
  <c r="E50" i="36"/>
  <c r="E48" i="36"/>
  <c r="E46" i="36"/>
  <c r="E44" i="36"/>
  <c r="E42" i="36"/>
  <c r="E40" i="36"/>
  <c r="E38" i="36"/>
  <c r="E36" i="36"/>
  <c r="E34" i="36"/>
  <c r="E32" i="36"/>
  <c r="E30" i="36"/>
  <c r="E28" i="36"/>
  <c r="E26" i="36"/>
  <c r="E2" i="36"/>
  <c r="E53" i="36"/>
  <c r="E45" i="36"/>
  <c r="E39" i="36"/>
  <c r="E33" i="36"/>
  <c r="E91" i="36"/>
  <c r="E83" i="36"/>
  <c r="E24" i="36"/>
  <c r="E22" i="36"/>
  <c r="E21" i="36"/>
  <c r="E20" i="36"/>
  <c r="E19" i="36"/>
  <c r="E18" i="36"/>
  <c r="E17" i="36"/>
  <c r="E16" i="36"/>
  <c r="E15" i="36"/>
  <c r="E14" i="36"/>
  <c r="E13" i="36"/>
  <c r="S1" i="36"/>
  <c r="E89" i="36"/>
  <c r="E51" i="36"/>
  <c r="E47" i="36"/>
  <c r="E43" i="36"/>
  <c r="E37" i="36"/>
  <c r="E31" i="36"/>
  <c r="E27" i="36"/>
  <c r="E23" i="36"/>
  <c r="E3" i="36"/>
  <c r="E5" i="36"/>
  <c r="E7" i="36"/>
  <c r="F3" i="36"/>
  <c r="F4" i="36"/>
  <c r="I4" i="36" s="1"/>
  <c r="F5" i="36"/>
  <c r="F6" i="36"/>
  <c r="I6" i="36" s="1"/>
  <c r="F7" i="36"/>
  <c r="F8" i="36"/>
  <c r="F9" i="36"/>
  <c r="F10" i="36"/>
  <c r="F11" i="36"/>
  <c r="F12" i="36"/>
  <c r="F77" i="36"/>
  <c r="F76" i="36"/>
  <c r="F75" i="36"/>
  <c r="F74" i="36"/>
  <c r="F73" i="36"/>
  <c r="F72" i="36"/>
  <c r="F71" i="36"/>
  <c r="F70" i="36"/>
  <c r="F69" i="36"/>
  <c r="F68" i="36"/>
  <c r="F67" i="36"/>
  <c r="F66" i="36"/>
  <c r="F65" i="36"/>
  <c r="F64" i="36"/>
  <c r="F63" i="36"/>
  <c r="F62" i="36"/>
  <c r="F61" i="36"/>
  <c r="F60" i="36"/>
  <c r="F59" i="36"/>
  <c r="F58" i="36"/>
  <c r="F57" i="36"/>
  <c r="F56" i="36"/>
  <c r="F55" i="36"/>
  <c r="F78" i="36"/>
  <c r="F96" i="36"/>
  <c r="F95" i="36"/>
  <c r="F94" i="36"/>
  <c r="F93" i="36"/>
  <c r="F92" i="36"/>
  <c r="F91" i="36"/>
  <c r="F90" i="36"/>
  <c r="F89" i="36"/>
  <c r="F88" i="36"/>
  <c r="F87" i="36"/>
  <c r="F86" i="36"/>
  <c r="F85" i="36"/>
  <c r="F84" i="36"/>
  <c r="F83" i="36"/>
  <c r="F82" i="36"/>
  <c r="F81" i="36"/>
  <c r="F80" i="36"/>
  <c r="F79" i="36"/>
  <c r="F54" i="36"/>
  <c r="F53" i="36"/>
  <c r="F52" i="36"/>
  <c r="F51" i="36"/>
  <c r="F50" i="36"/>
  <c r="F49" i="36"/>
  <c r="F48" i="36"/>
  <c r="F47" i="36"/>
  <c r="F46" i="36"/>
  <c r="F45" i="36"/>
  <c r="F44" i="36"/>
  <c r="F43" i="36"/>
  <c r="F42" i="36"/>
  <c r="F41" i="36"/>
  <c r="F40" i="36"/>
  <c r="F39" i="36"/>
  <c r="F38" i="36"/>
  <c r="F37" i="36"/>
  <c r="F36" i="36"/>
  <c r="F35" i="36"/>
  <c r="F34" i="36"/>
  <c r="F33" i="36"/>
  <c r="F32" i="36"/>
  <c r="F31" i="36"/>
  <c r="F30" i="36"/>
  <c r="F29" i="36"/>
  <c r="F28" i="36"/>
  <c r="F27" i="36"/>
  <c r="F26" i="36"/>
  <c r="F25" i="36"/>
  <c r="F24" i="36"/>
  <c r="F13" i="36"/>
  <c r="F14" i="36"/>
  <c r="F15" i="36"/>
  <c r="F16" i="36"/>
  <c r="F17" i="36"/>
  <c r="F18" i="36"/>
  <c r="F19" i="36"/>
  <c r="F20" i="36"/>
  <c r="F21" i="36"/>
  <c r="F22" i="36"/>
  <c r="F2" i="36"/>
  <c r="S2" i="36"/>
  <c r="S1" i="35"/>
  <c r="E2" i="35"/>
  <c r="F14" i="35"/>
  <c r="F20" i="35"/>
  <c r="F28" i="35"/>
  <c r="F15" i="35"/>
  <c r="F22" i="35"/>
  <c r="F30" i="35"/>
  <c r="F16" i="35"/>
  <c r="F24" i="35"/>
  <c r="F32" i="35"/>
  <c r="F13" i="35"/>
  <c r="F18" i="35"/>
  <c r="F26" i="35"/>
  <c r="F78" i="35"/>
  <c r="I78" i="35" s="1"/>
  <c r="F54" i="35"/>
  <c r="F53" i="35"/>
  <c r="F52" i="35"/>
  <c r="F51" i="35"/>
  <c r="F50" i="35"/>
  <c r="F49" i="35"/>
  <c r="F48" i="35"/>
  <c r="F47" i="35"/>
  <c r="F46" i="35"/>
  <c r="F45" i="35"/>
  <c r="F44" i="35"/>
  <c r="F43" i="35"/>
  <c r="F42" i="35"/>
  <c r="F41" i="35"/>
  <c r="F40" i="35"/>
  <c r="F39" i="35"/>
  <c r="F38" i="35"/>
  <c r="F37" i="35"/>
  <c r="F36" i="35"/>
  <c r="F35" i="35"/>
  <c r="F34" i="35"/>
  <c r="F33" i="35"/>
  <c r="F77" i="35"/>
  <c r="F76" i="35"/>
  <c r="F75" i="35"/>
  <c r="F74" i="35"/>
  <c r="F73" i="35"/>
  <c r="F72" i="35"/>
  <c r="F71" i="35"/>
  <c r="F70" i="35"/>
  <c r="F69" i="35"/>
  <c r="F68" i="35"/>
  <c r="F67" i="35"/>
  <c r="F66" i="35"/>
  <c r="F65" i="35"/>
  <c r="F64" i="35"/>
  <c r="F63" i="35"/>
  <c r="F62" i="35"/>
  <c r="F61" i="35"/>
  <c r="F60" i="35"/>
  <c r="F59" i="35"/>
  <c r="F58" i="35"/>
  <c r="F57" i="35"/>
  <c r="F56" i="35"/>
  <c r="F96" i="35"/>
  <c r="F92" i="35"/>
  <c r="F88" i="35"/>
  <c r="F84" i="35"/>
  <c r="F80" i="35"/>
  <c r="F12" i="35"/>
  <c r="F11" i="35"/>
  <c r="F10" i="35"/>
  <c r="F9" i="35"/>
  <c r="F8" i="35"/>
  <c r="F7" i="35"/>
  <c r="F6" i="35"/>
  <c r="F5" i="35"/>
  <c r="F4" i="35"/>
  <c r="F3" i="35"/>
  <c r="F95" i="35"/>
  <c r="F91" i="35"/>
  <c r="F87" i="35"/>
  <c r="F83" i="35"/>
  <c r="F79" i="35"/>
  <c r="F55" i="35"/>
  <c r="F94" i="35"/>
  <c r="F90" i="35"/>
  <c r="F86" i="35"/>
  <c r="F82" i="35"/>
  <c r="S2" i="35"/>
  <c r="F2" i="35"/>
  <c r="I2" i="35" s="1"/>
  <c r="F85" i="35"/>
  <c r="F17" i="35"/>
  <c r="F19" i="35"/>
  <c r="F21" i="35"/>
  <c r="F23" i="35"/>
  <c r="F25" i="35"/>
  <c r="F27" i="35"/>
  <c r="F29" i="35"/>
  <c r="F31" i="35"/>
  <c r="F89" i="35"/>
  <c r="F93" i="35"/>
  <c r="E77" i="35"/>
  <c r="E76" i="35"/>
  <c r="E75" i="35"/>
  <c r="E74" i="35"/>
  <c r="E73" i="35"/>
  <c r="E72" i="35"/>
  <c r="E71" i="35"/>
  <c r="E70" i="35"/>
  <c r="E69" i="35"/>
  <c r="E68" i="35"/>
  <c r="E67" i="35"/>
  <c r="E66" i="35"/>
  <c r="E65" i="35"/>
  <c r="E64" i="35"/>
  <c r="E63" i="35"/>
  <c r="E62" i="35"/>
  <c r="E61" i="35"/>
  <c r="E60" i="35"/>
  <c r="E59" i="35"/>
  <c r="E58" i="35"/>
  <c r="E57" i="35"/>
  <c r="E56" i="35"/>
  <c r="E55" i="35"/>
  <c r="E96" i="35"/>
  <c r="E95" i="35"/>
  <c r="E94" i="35"/>
  <c r="E93" i="35"/>
  <c r="E92" i="35"/>
  <c r="E91" i="35"/>
  <c r="E90" i="35"/>
  <c r="E89" i="35"/>
  <c r="E88" i="35"/>
  <c r="E87" i="35"/>
  <c r="E86" i="35"/>
  <c r="E85" i="35"/>
  <c r="E84" i="35"/>
  <c r="E83" i="35"/>
  <c r="E82" i="35"/>
  <c r="E81" i="35"/>
  <c r="E80" i="35"/>
  <c r="E79" i="35"/>
  <c r="E54" i="35"/>
  <c r="E53" i="35"/>
  <c r="E52" i="35"/>
  <c r="E51" i="35"/>
  <c r="E50" i="35"/>
  <c r="E49" i="35"/>
  <c r="E48" i="35"/>
  <c r="E47" i="35"/>
  <c r="E46" i="35"/>
  <c r="E45" i="35"/>
  <c r="E44" i="35"/>
  <c r="E43" i="35"/>
  <c r="E42" i="35"/>
  <c r="E41" i="35"/>
  <c r="E40" i="35"/>
  <c r="E39" i="35"/>
  <c r="E38" i="35"/>
  <c r="E37" i="35"/>
  <c r="E36" i="35"/>
  <c r="E35" i="35"/>
  <c r="E34" i="35"/>
  <c r="E3" i="35"/>
  <c r="E4" i="35"/>
  <c r="E5" i="35"/>
  <c r="E6" i="35"/>
  <c r="E7" i="35"/>
  <c r="E8" i="35"/>
  <c r="E9" i="35"/>
  <c r="E10" i="35"/>
  <c r="E11" i="35"/>
  <c r="E12" i="35"/>
  <c r="E33" i="35"/>
  <c r="E13" i="35"/>
  <c r="E14" i="35"/>
  <c r="E15" i="35"/>
  <c r="E16" i="35"/>
  <c r="E17" i="35"/>
  <c r="E18" i="35"/>
  <c r="E19" i="35"/>
  <c r="E20" i="35"/>
  <c r="E21" i="35"/>
  <c r="E22" i="35"/>
  <c r="E23" i="35"/>
  <c r="E24" i="35"/>
  <c r="E25" i="35"/>
  <c r="E26" i="35"/>
  <c r="E27" i="35"/>
  <c r="E28" i="35"/>
  <c r="E29" i="35"/>
  <c r="E30" i="35"/>
  <c r="E31" i="35"/>
  <c r="E32" i="35"/>
  <c r="F11" i="34"/>
  <c r="F8" i="34"/>
  <c r="E4" i="34"/>
  <c r="F81" i="34"/>
  <c r="E6" i="34"/>
  <c r="F89" i="34"/>
  <c r="F4" i="34"/>
  <c r="F6" i="34"/>
  <c r="F9" i="34"/>
  <c r="H9" i="34" s="1"/>
  <c r="E12" i="34"/>
  <c r="F83" i="34"/>
  <c r="F91" i="34"/>
  <c r="E5" i="34"/>
  <c r="F7" i="34"/>
  <c r="E10" i="34"/>
  <c r="F12" i="34"/>
  <c r="F85" i="34"/>
  <c r="F93" i="34"/>
  <c r="F3" i="34"/>
  <c r="F5" i="34"/>
  <c r="E8" i="34"/>
  <c r="F10" i="34"/>
  <c r="F79" i="34"/>
  <c r="F87" i="34"/>
  <c r="I9" i="34"/>
  <c r="E77" i="34"/>
  <c r="E76" i="34"/>
  <c r="E75" i="34"/>
  <c r="E74" i="34"/>
  <c r="E73" i="34"/>
  <c r="E72" i="34"/>
  <c r="E71" i="34"/>
  <c r="E70" i="34"/>
  <c r="E69" i="34"/>
  <c r="E68" i="34"/>
  <c r="E67" i="34"/>
  <c r="E66" i="34"/>
  <c r="E65" i="34"/>
  <c r="E64" i="34"/>
  <c r="E63" i="34"/>
  <c r="E62" i="34"/>
  <c r="E61" i="34"/>
  <c r="E60" i="34"/>
  <c r="E59" i="34"/>
  <c r="E58" i="34"/>
  <c r="E57" i="34"/>
  <c r="E56" i="34"/>
  <c r="E55" i="34"/>
  <c r="E54" i="34"/>
  <c r="E53" i="34"/>
  <c r="E52" i="34"/>
  <c r="E51" i="34"/>
  <c r="E50" i="34"/>
  <c r="E49" i="34"/>
  <c r="E48" i="34"/>
  <c r="E47" i="34"/>
  <c r="E46" i="34"/>
  <c r="E45" i="34"/>
  <c r="E44" i="34"/>
  <c r="E43" i="34"/>
  <c r="E42" i="34"/>
  <c r="E41" i="34"/>
  <c r="E40" i="34"/>
  <c r="E39" i="34"/>
  <c r="E38" i="34"/>
  <c r="E37" i="34"/>
  <c r="E36" i="34"/>
  <c r="E35" i="34"/>
  <c r="E34" i="34"/>
  <c r="E78" i="34"/>
  <c r="E93" i="34"/>
  <c r="E87" i="34"/>
  <c r="E83" i="34"/>
  <c r="E79" i="34"/>
  <c r="E96" i="34"/>
  <c r="E94" i="34"/>
  <c r="E92" i="34"/>
  <c r="E90" i="34"/>
  <c r="E88" i="34"/>
  <c r="E86" i="34"/>
  <c r="E84" i="34"/>
  <c r="E82" i="34"/>
  <c r="E80" i="34"/>
  <c r="E2" i="34"/>
  <c r="E33" i="34"/>
  <c r="E32" i="34"/>
  <c r="E31" i="34"/>
  <c r="E30" i="34"/>
  <c r="E29" i="34"/>
  <c r="E28" i="34"/>
  <c r="E27" i="34"/>
  <c r="E26" i="34"/>
  <c r="E25" i="34"/>
  <c r="E24" i="34"/>
  <c r="E23" i="34"/>
  <c r="E22" i="34"/>
  <c r="E21" i="34"/>
  <c r="E20" i="34"/>
  <c r="E19" i="34"/>
  <c r="E18" i="34"/>
  <c r="E17" i="34"/>
  <c r="E16" i="34"/>
  <c r="E15" i="34"/>
  <c r="E14" i="34"/>
  <c r="E13" i="34"/>
  <c r="S1" i="34"/>
  <c r="E95" i="34"/>
  <c r="E91" i="34"/>
  <c r="E89" i="34"/>
  <c r="E85" i="34"/>
  <c r="E81" i="34"/>
  <c r="E3" i="34"/>
  <c r="E7" i="34"/>
  <c r="E11" i="34"/>
  <c r="F77" i="34"/>
  <c r="F76" i="34"/>
  <c r="F75" i="34"/>
  <c r="F74" i="34"/>
  <c r="F73" i="34"/>
  <c r="F72" i="34"/>
  <c r="F71" i="34"/>
  <c r="F70" i="34"/>
  <c r="F69" i="34"/>
  <c r="F68" i="34"/>
  <c r="F67" i="34"/>
  <c r="F66" i="34"/>
  <c r="F65" i="34"/>
  <c r="F64" i="34"/>
  <c r="F63" i="34"/>
  <c r="F62" i="34"/>
  <c r="F61" i="34"/>
  <c r="F60" i="34"/>
  <c r="F59" i="34"/>
  <c r="F58" i="34"/>
  <c r="F57" i="34"/>
  <c r="F56" i="34"/>
  <c r="F55" i="34"/>
  <c r="F78" i="34"/>
  <c r="F13" i="34"/>
  <c r="F14" i="34"/>
  <c r="F15" i="34"/>
  <c r="F16" i="34"/>
  <c r="F17" i="34"/>
  <c r="F18" i="34"/>
  <c r="F19" i="34"/>
  <c r="F20" i="34"/>
  <c r="F21" i="34"/>
  <c r="F22" i="34"/>
  <c r="F23" i="34"/>
  <c r="F24" i="34"/>
  <c r="F25" i="34"/>
  <c r="F26" i="34"/>
  <c r="F27" i="34"/>
  <c r="F28" i="34"/>
  <c r="F29" i="34"/>
  <c r="F30" i="34"/>
  <c r="F31" i="34"/>
  <c r="F32" i="34"/>
  <c r="F33" i="34"/>
  <c r="F34" i="34"/>
  <c r="F35" i="34"/>
  <c r="F36" i="34"/>
  <c r="F37" i="34"/>
  <c r="F38" i="34"/>
  <c r="F39" i="34"/>
  <c r="F40" i="34"/>
  <c r="F41" i="34"/>
  <c r="F42" i="34"/>
  <c r="F43" i="34"/>
  <c r="F44" i="34"/>
  <c r="F45" i="34"/>
  <c r="F46" i="34"/>
  <c r="F47" i="34"/>
  <c r="F48" i="34"/>
  <c r="F49" i="34"/>
  <c r="F50" i="34"/>
  <c r="F51" i="34"/>
  <c r="F52" i="34"/>
  <c r="F53" i="34"/>
  <c r="F54" i="34"/>
  <c r="F2" i="34"/>
  <c r="S2" i="34"/>
  <c r="F80" i="34"/>
  <c r="F82" i="34"/>
  <c r="F84" i="34"/>
  <c r="F86" i="34"/>
  <c r="F88" i="34"/>
  <c r="F90" i="34"/>
  <c r="F92" i="34"/>
  <c r="F94" i="34"/>
  <c r="F96" i="34"/>
  <c r="F60" i="33"/>
  <c r="F56" i="33"/>
  <c r="E3" i="33"/>
  <c r="E6" i="33"/>
  <c r="E81" i="33"/>
  <c r="S1" i="33"/>
  <c r="F3" i="33"/>
  <c r="F4" i="33"/>
  <c r="F5" i="33"/>
  <c r="F6" i="33"/>
  <c r="F7" i="33"/>
  <c r="F8" i="33"/>
  <c r="F9" i="33"/>
  <c r="F10" i="33"/>
  <c r="F11" i="33"/>
  <c r="F12" i="33"/>
  <c r="E13" i="33"/>
  <c r="E14" i="33"/>
  <c r="E15" i="33"/>
  <c r="E16" i="33"/>
  <c r="E17" i="33"/>
  <c r="E18" i="33"/>
  <c r="E19" i="33"/>
  <c r="F20" i="33"/>
  <c r="F22" i="33"/>
  <c r="F24" i="33"/>
  <c r="E28" i="33"/>
  <c r="E30" i="33"/>
  <c r="E32" i="33"/>
  <c r="E34" i="33"/>
  <c r="E36" i="33"/>
  <c r="E38" i="33"/>
  <c r="E40" i="33"/>
  <c r="E42" i="33"/>
  <c r="E44" i="33"/>
  <c r="E46" i="33"/>
  <c r="E48" i="33"/>
  <c r="E50" i="33"/>
  <c r="E52" i="33"/>
  <c r="E54" i="33"/>
  <c r="F57" i="33"/>
  <c r="E83" i="33"/>
  <c r="E91" i="33"/>
  <c r="E4" i="33"/>
  <c r="E5" i="33"/>
  <c r="E20" i="33"/>
  <c r="E22" i="33"/>
  <c r="E2" i="33"/>
  <c r="F77" i="33"/>
  <c r="F76" i="33"/>
  <c r="F75" i="33"/>
  <c r="F74" i="33"/>
  <c r="F73" i="33"/>
  <c r="F72" i="33"/>
  <c r="F71" i="33"/>
  <c r="F70" i="33"/>
  <c r="F69" i="33"/>
  <c r="F68" i="33"/>
  <c r="F67" i="33"/>
  <c r="F66" i="33"/>
  <c r="F65" i="33"/>
  <c r="F64" i="33"/>
  <c r="F78" i="33"/>
  <c r="F96" i="33"/>
  <c r="F95" i="33"/>
  <c r="F94" i="33"/>
  <c r="F93" i="33"/>
  <c r="I93" i="33" s="1"/>
  <c r="F92" i="33"/>
  <c r="F91" i="33"/>
  <c r="F90" i="33"/>
  <c r="F89" i="33"/>
  <c r="F88" i="33"/>
  <c r="F87" i="33"/>
  <c r="F86" i="33"/>
  <c r="F85" i="33"/>
  <c r="F84" i="33"/>
  <c r="F83" i="33"/>
  <c r="F82" i="33"/>
  <c r="F81" i="33"/>
  <c r="F80" i="33"/>
  <c r="F79" i="33"/>
  <c r="F55" i="33"/>
  <c r="F54" i="33"/>
  <c r="F53" i="33"/>
  <c r="F52" i="33"/>
  <c r="F51" i="33"/>
  <c r="F50" i="33"/>
  <c r="F49" i="33"/>
  <c r="F48" i="33"/>
  <c r="F47" i="33"/>
  <c r="F46" i="33"/>
  <c r="F45" i="33"/>
  <c r="F44" i="33"/>
  <c r="F43" i="33"/>
  <c r="F42" i="33"/>
  <c r="F41" i="33"/>
  <c r="F40" i="33"/>
  <c r="F39" i="33"/>
  <c r="F38" i="33"/>
  <c r="F37" i="33"/>
  <c r="F36" i="33"/>
  <c r="F35" i="33"/>
  <c r="F34" i="33"/>
  <c r="F33" i="33"/>
  <c r="F32" i="33"/>
  <c r="F31" i="33"/>
  <c r="F30" i="33"/>
  <c r="F29" i="33"/>
  <c r="F28" i="33"/>
  <c r="F27" i="33"/>
  <c r="F26" i="33"/>
  <c r="F25" i="33"/>
  <c r="F13" i="33"/>
  <c r="F14" i="33"/>
  <c r="F15" i="33"/>
  <c r="F16" i="33"/>
  <c r="F17" i="33"/>
  <c r="F18" i="33"/>
  <c r="F19" i="33"/>
  <c r="E21" i="33"/>
  <c r="E23" i="33"/>
  <c r="E25" i="33"/>
  <c r="E26" i="33"/>
  <c r="E27" i="33"/>
  <c r="F58" i="33"/>
  <c r="F62" i="33"/>
  <c r="E85" i="33"/>
  <c r="E77" i="33"/>
  <c r="E76" i="33"/>
  <c r="E75" i="33"/>
  <c r="E74" i="33"/>
  <c r="E73" i="33"/>
  <c r="E72" i="33"/>
  <c r="E71" i="33"/>
  <c r="E70" i="33"/>
  <c r="E69" i="33"/>
  <c r="E68" i="33"/>
  <c r="E67" i="33"/>
  <c r="E66" i="33"/>
  <c r="E65" i="33"/>
  <c r="E64" i="33"/>
  <c r="E63" i="33"/>
  <c r="E62" i="33"/>
  <c r="E61" i="33"/>
  <c r="E60" i="33"/>
  <c r="E59" i="33"/>
  <c r="E58" i="33"/>
  <c r="E57" i="33"/>
  <c r="E56" i="33"/>
  <c r="E55" i="33"/>
  <c r="E78" i="33"/>
  <c r="E96" i="33"/>
  <c r="E94" i="33"/>
  <c r="E92" i="33"/>
  <c r="E90" i="33"/>
  <c r="E88" i="33"/>
  <c r="E86" i="33"/>
  <c r="E84" i="33"/>
  <c r="E82" i="33"/>
  <c r="E80" i="33"/>
  <c r="E7" i="33"/>
  <c r="E8" i="33"/>
  <c r="E9" i="33"/>
  <c r="E10" i="33"/>
  <c r="E11" i="33"/>
  <c r="E12" i="33"/>
  <c r="E24" i="33"/>
  <c r="E89" i="33"/>
  <c r="F2" i="33"/>
  <c r="S2" i="33"/>
  <c r="F21" i="33"/>
  <c r="F23" i="33"/>
  <c r="E29" i="33"/>
  <c r="E31" i="33"/>
  <c r="E33" i="33"/>
  <c r="E35" i="33"/>
  <c r="E37" i="33"/>
  <c r="E39" i="33"/>
  <c r="E41" i="33"/>
  <c r="E43" i="33"/>
  <c r="E45" i="33"/>
  <c r="E47" i="33"/>
  <c r="E49" i="33"/>
  <c r="E51" i="33"/>
  <c r="E53" i="33"/>
  <c r="F59" i="33"/>
  <c r="F63" i="33"/>
  <c r="E79" i="33"/>
  <c r="E87" i="33"/>
  <c r="E95" i="33"/>
  <c r="F3" i="32"/>
  <c r="F7" i="32"/>
  <c r="F11" i="32"/>
  <c r="E15" i="32"/>
  <c r="E19" i="32"/>
  <c r="F44" i="32"/>
  <c r="F52" i="32"/>
  <c r="E65" i="32"/>
  <c r="E81" i="32"/>
  <c r="S1" i="32"/>
  <c r="F4" i="32"/>
  <c r="F8" i="32"/>
  <c r="F12" i="32"/>
  <c r="E16" i="32"/>
  <c r="E20" i="32"/>
  <c r="F46" i="32"/>
  <c r="F54" i="32"/>
  <c r="E70" i="32"/>
  <c r="E84" i="32"/>
  <c r="E2" i="32"/>
  <c r="F5" i="32"/>
  <c r="F9" i="32"/>
  <c r="E13" i="32"/>
  <c r="E17" i="32"/>
  <c r="E21" i="32"/>
  <c r="F48" i="32"/>
  <c r="E57" i="32"/>
  <c r="E73" i="32"/>
  <c r="E89" i="32"/>
  <c r="F6" i="32"/>
  <c r="F10" i="32"/>
  <c r="E14" i="32"/>
  <c r="E18" i="32"/>
  <c r="E22" i="32"/>
  <c r="F50" i="32"/>
  <c r="E62" i="32"/>
  <c r="F78" i="32"/>
  <c r="E92" i="32"/>
  <c r="F13" i="32"/>
  <c r="I13" i="32" s="1"/>
  <c r="F14" i="32"/>
  <c r="H14" i="32" s="1"/>
  <c r="F17" i="32"/>
  <c r="F18" i="32"/>
  <c r="F20" i="32"/>
  <c r="I20" i="32" s="1"/>
  <c r="F21" i="32"/>
  <c r="F22" i="32"/>
  <c r="F2" i="32"/>
  <c r="S2" i="32"/>
  <c r="F45" i="32"/>
  <c r="F47" i="32"/>
  <c r="F49" i="32"/>
  <c r="F51" i="32"/>
  <c r="E58" i="32"/>
  <c r="E66" i="32"/>
  <c r="E74" i="32"/>
  <c r="E85" i="32"/>
  <c r="F77" i="32"/>
  <c r="F76" i="32"/>
  <c r="F75" i="32"/>
  <c r="F74" i="32"/>
  <c r="F73" i="32"/>
  <c r="F72" i="32"/>
  <c r="F71" i="32"/>
  <c r="F70" i="32"/>
  <c r="F69" i="32"/>
  <c r="F68" i="32"/>
  <c r="F67" i="32"/>
  <c r="F66" i="32"/>
  <c r="F65" i="32"/>
  <c r="F64" i="32"/>
  <c r="F63" i="32"/>
  <c r="F62" i="32"/>
  <c r="F61" i="32"/>
  <c r="F60" i="32"/>
  <c r="F59" i="32"/>
  <c r="F58" i="32"/>
  <c r="F57" i="32"/>
  <c r="F56" i="32"/>
  <c r="F55" i="32"/>
  <c r="F96" i="32"/>
  <c r="F94" i="32"/>
  <c r="F92" i="32"/>
  <c r="F90" i="32"/>
  <c r="F88" i="32"/>
  <c r="F86" i="32"/>
  <c r="F84" i="32"/>
  <c r="F82" i="32"/>
  <c r="F80" i="32"/>
  <c r="F95" i="32"/>
  <c r="F93" i="32"/>
  <c r="H93" i="32" s="1"/>
  <c r="F91" i="32"/>
  <c r="F89" i="32"/>
  <c r="F87" i="32"/>
  <c r="F85" i="32"/>
  <c r="F83" i="32"/>
  <c r="F81" i="32"/>
  <c r="F79" i="32"/>
  <c r="F43" i="32"/>
  <c r="F42" i="32"/>
  <c r="F41" i="32"/>
  <c r="F40" i="32"/>
  <c r="F39" i="32"/>
  <c r="F38" i="32"/>
  <c r="F37" i="32"/>
  <c r="F36" i="32"/>
  <c r="F35" i="32"/>
  <c r="F34" i="32"/>
  <c r="F33" i="32"/>
  <c r="F32" i="32"/>
  <c r="F31" i="32"/>
  <c r="F30" i="32"/>
  <c r="F29" i="32"/>
  <c r="F28" i="32"/>
  <c r="F27" i="32"/>
  <c r="F26" i="32"/>
  <c r="F25" i="32"/>
  <c r="F24" i="32"/>
  <c r="F23" i="32"/>
  <c r="F15" i="32"/>
  <c r="F16" i="32"/>
  <c r="F19" i="32"/>
  <c r="E78" i="32"/>
  <c r="E54" i="32"/>
  <c r="E53" i="32"/>
  <c r="E52" i="32"/>
  <c r="E51" i="32"/>
  <c r="E50" i="32"/>
  <c r="E49" i="32"/>
  <c r="E48" i="32"/>
  <c r="E47" i="32"/>
  <c r="E46" i="32"/>
  <c r="E45" i="32"/>
  <c r="E44" i="32"/>
  <c r="E94" i="32"/>
  <c r="E90" i="32"/>
  <c r="E86" i="32"/>
  <c r="E82" i="32"/>
  <c r="E75" i="32"/>
  <c r="E71" i="32"/>
  <c r="E67" i="32"/>
  <c r="E63" i="32"/>
  <c r="E59" i="32"/>
  <c r="E55" i="32"/>
  <c r="E95" i="32"/>
  <c r="E91" i="32"/>
  <c r="E87" i="32"/>
  <c r="E83" i="32"/>
  <c r="E79" i="32"/>
  <c r="E76" i="32"/>
  <c r="E72" i="32"/>
  <c r="E68" i="32"/>
  <c r="E64" i="32"/>
  <c r="E60" i="32"/>
  <c r="E56" i="32"/>
  <c r="E43" i="32"/>
  <c r="E42" i="32"/>
  <c r="E41" i="32"/>
  <c r="E40" i="32"/>
  <c r="E39" i="32"/>
  <c r="E38" i="32"/>
  <c r="E37" i="32"/>
  <c r="E36" i="32"/>
  <c r="E35" i="32"/>
  <c r="E34" i="32"/>
  <c r="E33" i="32"/>
  <c r="E32" i="32"/>
  <c r="E31" i="32"/>
  <c r="E30" i="32"/>
  <c r="E29" i="32"/>
  <c r="E28" i="32"/>
  <c r="E27" i="32"/>
  <c r="E26" i="32"/>
  <c r="E25" i="32"/>
  <c r="E24" i="32"/>
  <c r="E23" i="32"/>
  <c r="E3" i="32"/>
  <c r="E4" i="32"/>
  <c r="E5" i="32"/>
  <c r="E6" i="32"/>
  <c r="E7" i="32"/>
  <c r="E8" i="32"/>
  <c r="E9" i="32"/>
  <c r="E10" i="32"/>
  <c r="E11" i="32"/>
  <c r="E12" i="32"/>
  <c r="E61" i="32"/>
  <c r="E69" i="32"/>
  <c r="E77" i="32"/>
  <c r="E80" i="32"/>
  <c r="E88" i="32"/>
  <c r="E96" i="32"/>
  <c r="F5" i="31"/>
  <c r="F8" i="31"/>
  <c r="F10" i="31"/>
  <c r="F81" i="31"/>
  <c r="F89" i="31"/>
  <c r="F3" i="31"/>
  <c r="E6" i="31"/>
  <c r="E9" i="31"/>
  <c r="F11" i="31"/>
  <c r="F83" i="31"/>
  <c r="F91" i="31"/>
  <c r="F4" i="31"/>
  <c r="F6" i="31"/>
  <c r="F9" i="31"/>
  <c r="F12" i="31"/>
  <c r="H12" i="31" s="1"/>
  <c r="F85" i="31"/>
  <c r="F93" i="31"/>
  <c r="E5" i="31"/>
  <c r="F7" i="31"/>
  <c r="E10" i="31"/>
  <c r="F79" i="31"/>
  <c r="F87" i="31"/>
  <c r="I12" i="31"/>
  <c r="E4" i="31"/>
  <c r="E8" i="31"/>
  <c r="E77" i="31"/>
  <c r="E76" i="31"/>
  <c r="E75" i="31"/>
  <c r="E74" i="31"/>
  <c r="E73" i="31"/>
  <c r="E72" i="31"/>
  <c r="E71" i="31"/>
  <c r="E70" i="31"/>
  <c r="E69" i="31"/>
  <c r="E68" i="31"/>
  <c r="E67" i="31"/>
  <c r="E66" i="31"/>
  <c r="E65" i="31"/>
  <c r="E64" i="31"/>
  <c r="E63" i="31"/>
  <c r="E62" i="31"/>
  <c r="E61" i="31"/>
  <c r="E60" i="31"/>
  <c r="E59" i="31"/>
  <c r="E58" i="31"/>
  <c r="E56" i="31"/>
  <c r="E78" i="31"/>
  <c r="E54" i="31"/>
  <c r="E53" i="31"/>
  <c r="E52" i="31"/>
  <c r="E51" i="31"/>
  <c r="E50" i="31"/>
  <c r="E49" i="31"/>
  <c r="E48" i="31"/>
  <c r="E47" i="31"/>
  <c r="E46" i="31"/>
  <c r="E45" i="31"/>
  <c r="E44" i="31"/>
  <c r="E43" i="31"/>
  <c r="E42" i="31"/>
  <c r="E41" i="31"/>
  <c r="E40" i="31"/>
  <c r="E39" i="31"/>
  <c r="E38" i="31"/>
  <c r="E37" i="31"/>
  <c r="E36" i="31"/>
  <c r="E35" i="31"/>
  <c r="E34" i="31"/>
  <c r="E33" i="31"/>
  <c r="E32" i="31"/>
  <c r="E31" i="31"/>
  <c r="E30" i="31"/>
  <c r="E29" i="31"/>
  <c r="E28" i="31"/>
  <c r="E27" i="31"/>
  <c r="E18" i="31"/>
  <c r="E17" i="31"/>
  <c r="E16" i="31"/>
  <c r="E15" i="31"/>
  <c r="S1" i="31"/>
  <c r="E93" i="31"/>
  <c r="E91" i="31"/>
  <c r="E87" i="31"/>
  <c r="E83" i="31"/>
  <c r="E79" i="31"/>
  <c r="E96" i="31"/>
  <c r="E94" i="31"/>
  <c r="E92" i="31"/>
  <c r="E90" i="31"/>
  <c r="E88" i="31"/>
  <c r="E86" i="31"/>
  <c r="E84" i="31"/>
  <c r="E82" i="31"/>
  <c r="E80" i="31"/>
  <c r="E55" i="31"/>
  <c r="E2" i="31"/>
  <c r="E26" i="31"/>
  <c r="E25" i="31"/>
  <c r="E24" i="31"/>
  <c r="E23" i="31"/>
  <c r="E22" i="31"/>
  <c r="E21" i="31"/>
  <c r="E20" i="31"/>
  <c r="E19" i="31"/>
  <c r="E14" i="31"/>
  <c r="E13" i="31"/>
  <c r="E95" i="31"/>
  <c r="E89" i="31"/>
  <c r="E85" i="31"/>
  <c r="E81" i="31"/>
  <c r="E57" i="31"/>
  <c r="E3" i="31"/>
  <c r="E7" i="31"/>
  <c r="E11" i="31"/>
  <c r="F77" i="31"/>
  <c r="F76" i="31"/>
  <c r="F75" i="31"/>
  <c r="F74" i="31"/>
  <c r="F73" i="31"/>
  <c r="F72" i="31"/>
  <c r="F71" i="31"/>
  <c r="F70" i="31"/>
  <c r="F69" i="31"/>
  <c r="F68" i="31"/>
  <c r="F67" i="31"/>
  <c r="F66" i="31"/>
  <c r="F65" i="31"/>
  <c r="F64" i="31"/>
  <c r="F63" i="31"/>
  <c r="F62" i="31"/>
  <c r="F61" i="31"/>
  <c r="F60" i="31"/>
  <c r="F59" i="31"/>
  <c r="F58" i="31"/>
  <c r="F57" i="31"/>
  <c r="F56" i="31"/>
  <c r="F55" i="31"/>
  <c r="F78" i="31"/>
  <c r="F54" i="31"/>
  <c r="F53" i="31"/>
  <c r="F52" i="31"/>
  <c r="F51" i="31"/>
  <c r="F50" i="31"/>
  <c r="F49" i="31"/>
  <c r="F48" i="31"/>
  <c r="F47" i="31"/>
  <c r="F46" i="31"/>
  <c r="F45" i="31"/>
  <c r="F44" i="31"/>
  <c r="F43" i="31"/>
  <c r="F42" i="31"/>
  <c r="F41" i="31"/>
  <c r="F40" i="31"/>
  <c r="F39" i="31"/>
  <c r="F38" i="31"/>
  <c r="F37" i="31"/>
  <c r="F36" i="31"/>
  <c r="F35" i="31"/>
  <c r="F34" i="31"/>
  <c r="F13" i="31"/>
  <c r="F14" i="31"/>
  <c r="F15" i="31"/>
  <c r="F16" i="31"/>
  <c r="F17" i="31"/>
  <c r="F18" i="31"/>
  <c r="F19" i="31"/>
  <c r="F20" i="31"/>
  <c r="F21" i="31"/>
  <c r="F22" i="31"/>
  <c r="F23" i="31"/>
  <c r="F24" i="31"/>
  <c r="F25" i="31"/>
  <c r="F26" i="31"/>
  <c r="F27" i="31"/>
  <c r="F28" i="31"/>
  <c r="F29" i="31"/>
  <c r="F30" i="31"/>
  <c r="F31" i="31"/>
  <c r="F32" i="31"/>
  <c r="F33" i="31"/>
  <c r="F2" i="31"/>
  <c r="S2" i="31"/>
  <c r="F80" i="31"/>
  <c r="F82" i="31"/>
  <c r="F84" i="31"/>
  <c r="F86" i="31"/>
  <c r="F88" i="31"/>
  <c r="F90" i="31"/>
  <c r="F92" i="31"/>
  <c r="F94" i="31"/>
  <c r="F96" i="31"/>
  <c r="E2" i="30"/>
  <c r="F14" i="30"/>
  <c r="F16" i="30"/>
  <c r="F18" i="30"/>
  <c r="F20" i="30"/>
  <c r="F22" i="30"/>
  <c r="F24" i="30"/>
  <c r="F77" i="30"/>
  <c r="F76" i="30"/>
  <c r="F75" i="30"/>
  <c r="F74" i="30"/>
  <c r="F73" i="30"/>
  <c r="F72" i="30"/>
  <c r="F71" i="30"/>
  <c r="F70" i="30"/>
  <c r="F69" i="30"/>
  <c r="F68" i="30"/>
  <c r="F67" i="30"/>
  <c r="F66" i="30"/>
  <c r="F65" i="30"/>
  <c r="F64" i="30"/>
  <c r="F78" i="30"/>
  <c r="F96" i="30"/>
  <c r="F95" i="30"/>
  <c r="F94" i="30"/>
  <c r="F93" i="30"/>
  <c r="H93" i="30" s="1"/>
  <c r="F92" i="30"/>
  <c r="F91" i="30"/>
  <c r="F90" i="30"/>
  <c r="F89" i="30"/>
  <c r="F88" i="30"/>
  <c r="F87" i="30"/>
  <c r="F86" i="30"/>
  <c r="F85" i="30"/>
  <c r="F84" i="30"/>
  <c r="F83" i="30"/>
  <c r="F82" i="30"/>
  <c r="F81" i="30"/>
  <c r="F80" i="30"/>
  <c r="F79" i="30"/>
  <c r="F62" i="30"/>
  <c r="F60" i="30"/>
  <c r="F58" i="30"/>
  <c r="F56" i="30"/>
  <c r="F54" i="30"/>
  <c r="F53" i="30"/>
  <c r="F52" i="30"/>
  <c r="F51" i="30"/>
  <c r="F50" i="30"/>
  <c r="F49" i="30"/>
  <c r="F48" i="30"/>
  <c r="F47" i="30"/>
  <c r="F46" i="30"/>
  <c r="F45" i="30"/>
  <c r="F44" i="30"/>
  <c r="F43" i="30"/>
  <c r="F42" i="30"/>
  <c r="F41" i="30"/>
  <c r="F40" i="30"/>
  <c r="F39" i="30"/>
  <c r="F38" i="30"/>
  <c r="F37" i="30"/>
  <c r="F36" i="30"/>
  <c r="F35" i="30"/>
  <c r="F34" i="30"/>
  <c r="F33" i="30"/>
  <c r="F32" i="30"/>
  <c r="F31" i="30"/>
  <c r="F30" i="30"/>
  <c r="F29" i="30"/>
  <c r="F28" i="30"/>
  <c r="F27" i="30"/>
  <c r="F61" i="30"/>
  <c r="F59" i="30"/>
  <c r="F57" i="30"/>
  <c r="F55" i="30"/>
  <c r="F63" i="30"/>
  <c r="F12" i="30"/>
  <c r="F11" i="30"/>
  <c r="F10" i="30"/>
  <c r="F9" i="30"/>
  <c r="F8" i="30"/>
  <c r="F7" i="30"/>
  <c r="F6" i="30"/>
  <c r="F5" i="30"/>
  <c r="F4" i="30"/>
  <c r="F3" i="30"/>
  <c r="S2" i="30"/>
  <c r="F2" i="30"/>
  <c r="I2" i="30" s="1"/>
  <c r="F13" i="30"/>
  <c r="F15" i="30"/>
  <c r="F17" i="30"/>
  <c r="F19" i="30"/>
  <c r="F21" i="30"/>
  <c r="F23" i="30"/>
  <c r="F25" i="30"/>
  <c r="E89" i="30"/>
  <c r="E83" i="30"/>
  <c r="E91" i="30"/>
  <c r="E81" i="30"/>
  <c r="E3" i="30"/>
  <c r="E4" i="30"/>
  <c r="E5" i="30"/>
  <c r="E6" i="30"/>
  <c r="E7" i="30"/>
  <c r="E8" i="30"/>
  <c r="E9" i="30"/>
  <c r="E10" i="30"/>
  <c r="E11" i="30"/>
  <c r="E12" i="30"/>
  <c r="E27" i="30"/>
  <c r="E28" i="30"/>
  <c r="E29" i="30"/>
  <c r="E30" i="30"/>
  <c r="E31" i="30"/>
  <c r="E85" i="30"/>
  <c r="E77" i="30"/>
  <c r="E76" i="30"/>
  <c r="E75" i="30"/>
  <c r="E74" i="30"/>
  <c r="E73" i="30"/>
  <c r="E72" i="30"/>
  <c r="E71" i="30"/>
  <c r="E70" i="30"/>
  <c r="E69" i="30"/>
  <c r="E68" i="30"/>
  <c r="E67" i="30"/>
  <c r="E66" i="30"/>
  <c r="E65" i="30"/>
  <c r="E64" i="30"/>
  <c r="E63" i="30"/>
  <c r="E62" i="30"/>
  <c r="E61" i="30"/>
  <c r="E60" i="30"/>
  <c r="E59" i="30"/>
  <c r="E58" i="30"/>
  <c r="E57" i="30"/>
  <c r="E56" i="30"/>
  <c r="E55" i="30"/>
  <c r="E78" i="30"/>
  <c r="E96" i="30"/>
  <c r="E94" i="30"/>
  <c r="E92" i="30"/>
  <c r="E90" i="30"/>
  <c r="E88" i="30"/>
  <c r="E86" i="30"/>
  <c r="E84" i="30"/>
  <c r="E82" i="30"/>
  <c r="E80" i="30"/>
  <c r="E54" i="30"/>
  <c r="E53" i="30"/>
  <c r="E52" i="30"/>
  <c r="E51" i="30"/>
  <c r="E50" i="30"/>
  <c r="E49" i="30"/>
  <c r="E48" i="30"/>
  <c r="E47" i="30"/>
  <c r="E46" i="30"/>
  <c r="E45" i="30"/>
  <c r="E44" i="30"/>
  <c r="E43" i="30"/>
  <c r="E42" i="30"/>
  <c r="E41" i="30"/>
  <c r="E40" i="30"/>
  <c r="E39" i="30"/>
  <c r="E38" i="30"/>
  <c r="E37" i="30"/>
  <c r="E36" i="30"/>
  <c r="E35" i="30"/>
  <c r="E34" i="30"/>
  <c r="E33" i="30"/>
  <c r="E32" i="30"/>
  <c r="S1" i="30"/>
  <c r="E13" i="30"/>
  <c r="E14" i="30"/>
  <c r="E15" i="30"/>
  <c r="E16" i="30"/>
  <c r="E17" i="30"/>
  <c r="E18" i="30"/>
  <c r="E19" i="30"/>
  <c r="E20" i="30"/>
  <c r="E21" i="30"/>
  <c r="E22" i="30"/>
  <c r="E23" i="30"/>
  <c r="E24" i="30"/>
  <c r="E25" i="30"/>
  <c r="E26" i="30"/>
  <c r="E79" i="30"/>
  <c r="E87" i="30"/>
  <c r="E95" i="30"/>
  <c r="E2" i="29"/>
  <c r="E79" i="29"/>
  <c r="E95" i="29"/>
  <c r="E87" i="29"/>
  <c r="E81" i="29"/>
  <c r="E89" i="29"/>
  <c r="F13" i="29"/>
  <c r="F14" i="29"/>
  <c r="E3" i="29"/>
  <c r="E4" i="29"/>
  <c r="E5" i="29"/>
  <c r="E6" i="29"/>
  <c r="E7" i="29"/>
  <c r="E8" i="29"/>
  <c r="E9" i="29"/>
  <c r="E10" i="29"/>
  <c r="E11" i="29"/>
  <c r="E12" i="29"/>
  <c r="E83" i="29"/>
  <c r="F77" i="29"/>
  <c r="F76" i="29"/>
  <c r="F75" i="29"/>
  <c r="F74" i="29"/>
  <c r="F73" i="29"/>
  <c r="F72" i="29"/>
  <c r="F71" i="29"/>
  <c r="F70" i="29"/>
  <c r="F69" i="29"/>
  <c r="F68" i="29"/>
  <c r="F67" i="29"/>
  <c r="F66" i="29"/>
  <c r="F65" i="29"/>
  <c r="F64" i="29"/>
  <c r="F63" i="29"/>
  <c r="F62" i="29"/>
  <c r="F61" i="29"/>
  <c r="F60" i="29"/>
  <c r="F78" i="29"/>
  <c r="F96" i="29"/>
  <c r="F95" i="29"/>
  <c r="F94" i="29"/>
  <c r="F93" i="29"/>
  <c r="F92" i="29"/>
  <c r="F91" i="29"/>
  <c r="I91" i="29" s="1"/>
  <c r="F90" i="29"/>
  <c r="F89" i="29"/>
  <c r="F88" i="29"/>
  <c r="F87" i="29"/>
  <c r="I87" i="29" s="1"/>
  <c r="F86" i="29"/>
  <c r="F85" i="29"/>
  <c r="F84" i="29"/>
  <c r="F83" i="29"/>
  <c r="F82" i="29"/>
  <c r="F81" i="29"/>
  <c r="F80" i="29"/>
  <c r="F79" i="29"/>
  <c r="F59" i="29"/>
  <c r="F58" i="29"/>
  <c r="F57" i="29"/>
  <c r="F56" i="29"/>
  <c r="F55" i="29"/>
  <c r="F54" i="29"/>
  <c r="F53" i="29"/>
  <c r="F52" i="29"/>
  <c r="F51" i="29"/>
  <c r="F50" i="29"/>
  <c r="F49" i="29"/>
  <c r="F48" i="29"/>
  <c r="F47" i="29"/>
  <c r="F46" i="29"/>
  <c r="F45" i="29"/>
  <c r="F44" i="29"/>
  <c r="F43" i="29"/>
  <c r="F42" i="29"/>
  <c r="F41" i="29"/>
  <c r="F40" i="29"/>
  <c r="F39" i="29"/>
  <c r="F38" i="29"/>
  <c r="F37" i="29"/>
  <c r="F36" i="29"/>
  <c r="F35" i="29"/>
  <c r="F34" i="29"/>
  <c r="F33" i="29"/>
  <c r="F32" i="29"/>
  <c r="F31" i="29"/>
  <c r="F30" i="29"/>
  <c r="F29" i="29"/>
  <c r="F28" i="29"/>
  <c r="F27" i="29"/>
  <c r="F26" i="29"/>
  <c r="F25" i="29"/>
  <c r="F24" i="29"/>
  <c r="F23" i="29"/>
  <c r="F15" i="29"/>
  <c r="F16" i="29"/>
  <c r="F17" i="29"/>
  <c r="F18" i="29"/>
  <c r="F19" i="29"/>
  <c r="F20" i="29"/>
  <c r="F21" i="29"/>
  <c r="F2" i="29"/>
  <c r="S2" i="29"/>
  <c r="E77" i="29"/>
  <c r="E76" i="29"/>
  <c r="E75" i="29"/>
  <c r="E74" i="29"/>
  <c r="E73" i="29"/>
  <c r="E72" i="29"/>
  <c r="E71" i="29"/>
  <c r="E70" i="29"/>
  <c r="E69" i="29"/>
  <c r="E68" i="29"/>
  <c r="E67" i="29"/>
  <c r="E66" i="29"/>
  <c r="E65" i="29"/>
  <c r="E64" i="29"/>
  <c r="E63" i="29"/>
  <c r="E62" i="29"/>
  <c r="E61" i="29"/>
  <c r="E60" i="29"/>
  <c r="E59" i="29"/>
  <c r="E58" i="29"/>
  <c r="E57" i="29"/>
  <c r="E56" i="29"/>
  <c r="E55" i="29"/>
  <c r="E78" i="29"/>
  <c r="E96" i="29"/>
  <c r="E94" i="29"/>
  <c r="E92" i="29"/>
  <c r="E90" i="29"/>
  <c r="E88" i="29"/>
  <c r="E86" i="29"/>
  <c r="E84" i="29"/>
  <c r="E82" i="29"/>
  <c r="E80" i="29"/>
  <c r="E54" i="29"/>
  <c r="E53" i="29"/>
  <c r="E52" i="29"/>
  <c r="E51" i="29"/>
  <c r="E50" i="29"/>
  <c r="E49" i="29"/>
  <c r="E48" i="29"/>
  <c r="E47" i="29"/>
  <c r="E46" i="29"/>
  <c r="E45" i="29"/>
  <c r="E44" i="29"/>
  <c r="E43" i="29"/>
  <c r="E42" i="29"/>
  <c r="E41" i="29"/>
  <c r="E40" i="29"/>
  <c r="E39" i="29"/>
  <c r="E38" i="29"/>
  <c r="E37" i="29"/>
  <c r="E36" i="29"/>
  <c r="E35" i="29"/>
  <c r="E34" i="29"/>
  <c r="E33" i="29"/>
  <c r="E32" i="29"/>
  <c r="E31" i="29"/>
  <c r="E30" i="29"/>
  <c r="E29" i="29"/>
  <c r="E28" i="29"/>
  <c r="E27" i="29"/>
  <c r="E26" i="29"/>
  <c r="E25" i="29"/>
  <c r="E24" i="29"/>
  <c r="S1" i="29"/>
  <c r="F3" i="29"/>
  <c r="F4" i="29"/>
  <c r="F5" i="29"/>
  <c r="F6" i="29"/>
  <c r="F7" i="29"/>
  <c r="F8" i="29"/>
  <c r="F9" i="29"/>
  <c r="F10" i="29"/>
  <c r="F11" i="29"/>
  <c r="F12" i="29"/>
  <c r="E13" i="29"/>
  <c r="E14" i="29"/>
  <c r="E15" i="29"/>
  <c r="E16" i="29"/>
  <c r="E17" i="29"/>
  <c r="E18" i="29"/>
  <c r="E19" i="29"/>
  <c r="E20" i="29"/>
  <c r="E21" i="29"/>
  <c r="E22" i="29"/>
  <c r="E23" i="29"/>
  <c r="E85" i="29"/>
  <c r="E93" i="29"/>
  <c r="F6" i="28"/>
  <c r="F10" i="28"/>
  <c r="F28" i="28"/>
  <c r="F3" i="28"/>
  <c r="F7" i="28"/>
  <c r="F11" i="28"/>
  <c r="F30" i="28"/>
  <c r="F4" i="28"/>
  <c r="F8" i="28"/>
  <c r="F12" i="28"/>
  <c r="F32" i="28"/>
  <c r="S1" i="28"/>
  <c r="F5" i="28"/>
  <c r="F9" i="28"/>
  <c r="F26" i="28"/>
  <c r="E13" i="28"/>
  <c r="E15" i="28"/>
  <c r="E17" i="28"/>
  <c r="E19" i="28"/>
  <c r="E21" i="28"/>
  <c r="E23" i="28"/>
  <c r="E25" i="28"/>
  <c r="E85" i="28"/>
  <c r="E3" i="28"/>
  <c r="E4" i="28"/>
  <c r="E5" i="28"/>
  <c r="E6" i="28"/>
  <c r="E7" i="28"/>
  <c r="E8" i="28"/>
  <c r="E9" i="28"/>
  <c r="E10" i="28"/>
  <c r="E11" i="28"/>
  <c r="E12" i="28"/>
  <c r="E77" i="28"/>
  <c r="E76" i="28"/>
  <c r="E75" i="28"/>
  <c r="E74" i="28"/>
  <c r="E73" i="28"/>
  <c r="E72" i="28"/>
  <c r="E71" i="28"/>
  <c r="E70" i="28"/>
  <c r="E69" i="28"/>
  <c r="E68" i="28"/>
  <c r="E67" i="28"/>
  <c r="E66" i="28"/>
  <c r="E65" i="28"/>
  <c r="E64" i="28"/>
  <c r="E63" i="28"/>
  <c r="E62" i="28"/>
  <c r="E61" i="28"/>
  <c r="E60" i="28"/>
  <c r="E59" i="28"/>
  <c r="E58" i="28"/>
  <c r="E57" i="28"/>
  <c r="E56" i="28"/>
  <c r="E55" i="28"/>
  <c r="E96" i="28"/>
  <c r="E94" i="28"/>
  <c r="E92" i="28"/>
  <c r="E90" i="28"/>
  <c r="E88" i="28"/>
  <c r="E86" i="28"/>
  <c r="E84" i="28"/>
  <c r="E82" i="28"/>
  <c r="E78" i="28"/>
  <c r="E54" i="28"/>
  <c r="E53" i="28"/>
  <c r="E52" i="28"/>
  <c r="E51" i="28"/>
  <c r="E50" i="28"/>
  <c r="E49" i="28"/>
  <c r="E48" i="28"/>
  <c r="E47" i="28"/>
  <c r="E46" i="28"/>
  <c r="E45" i="28"/>
  <c r="E44" i="28"/>
  <c r="E43" i="28"/>
  <c r="E42" i="28"/>
  <c r="E41" i="28"/>
  <c r="E40" i="28"/>
  <c r="E39" i="28"/>
  <c r="E38" i="28"/>
  <c r="E37" i="28"/>
  <c r="E36" i="28"/>
  <c r="E35" i="28"/>
  <c r="E34" i="28"/>
  <c r="E33" i="28"/>
  <c r="E32" i="28"/>
  <c r="E31" i="28"/>
  <c r="E30" i="28"/>
  <c r="E29" i="28"/>
  <c r="E28" i="28"/>
  <c r="E27" i="28"/>
  <c r="E26" i="28"/>
  <c r="E80" i="28"/>
  <c r="E81" i="28"/>
  <c r="E95" i="28"/>
  <c r="E91" i="28"/>
  <c r="E87" i="28"/>
  <c r="E83" i="28"/>
  <c r="E2" i="28"/>
  <c r="E79" i="28"/>
  <c r="E14" i="28"/>
  <c r="E16" i="28"/>
  <c r="E18" i="28"/>
  <c r="E20" i="28"/>
  <c r="E22" i="28"/>
  <c r="E24" i="28"/>
  <c r="E93" i="28"/>
  <c r="F78" i="28"/>
  <c r="F96" i="28"/>
  <c r="F95" i="28"/>
  <c r="F94" i="28"/>
  <c r="F93" i="28"/>
  <c r="F92" i="28"/>
  <c r="F91" i="28"/>
  <c r="F90" i="28"/>
  <c r="F89" i="28"/>
  <c r="I89" i="28" s="1"/>
  <c r="F88" i="28"/>
  <c r="F87" i="28"/>
  <c r="F86" i="28"/>
  <c r="F85" i="28"/>
  <c r="F84" i="28"/>
  <c r="F83" i="28"/>
  <c r="F82" i="28"/>
  <c r="F81" i="28"/>
  <c r="F80" i="28"/>
  <c r="F77" i="28"/>
  <c r="F75" i="28"/>
  <c r="F73" i="28"/>
  <c r="F71" i="28"/>
  <c r="F69" i="28"/>
  <c r="F67" i="28"/>
  <c r="F65" i="28"/>
  <c r="F63" i="28"/>
  <c r="F61" i="28"/>
  <c r="F59" i="28"/>
  <c r="F57" i="28"/>
  <c r="F55" i="28"/>
  <c r="F13" i="28"/>
  <c r="F14" i="28"/>
  <c r="F15" i="28"/>
  <c r="F16" i="28"/>
  <c r="F17" i="28"/>
  <c r="F18" i="28"/>
  <c r="F19" i="28"/>
  <c r="F20" i="28"/>
  <c r="F21" i="28"/>
  <c r="F22" i="28"/>
  <c r="F23" i="28"/>
  <c r="F24" i="28"/>
  <c r="F25" i="28"/>
  <c r="F56" i="28"/>
  <c r="F60" i="28"/>
  <c r="F64" i="28"/>
  <c r="F68" i="28"/>
  <c r="F72" i="28"/>
  <c r="F76" i="28"/>
  <c r="F2" i="28"/>
  <c r="S2" i="28"/>
  <c r="F27" i="28"/>
  <c r="F29" i="28"/>
  <c r="F31" i="28"/>
  <c r="F33" i="28"/>
  <c r="F35" i="28"/>
  <c r="F79" i="28"/>
  <c r="F36" i="28"/>
  <c r="F37" i="28"/>
  <c r="F38" i="28"/>
  <c r="F39" i="28"/>
  <c r="F40" i="28"/>
  <c r="F41" i="28"/>
  <c r="F42" i="28"/>
  <c r="F43" i="28"/>
  <c r="F44" i="28"/>
  <c r="F45" i="28"/>
  <c r="F46" i="28"/>
  <c r="F47" i="28"/>
  <c r="F48" i="28"/>
  <c r="F49" i="28"/>
  <c r="F50" i="28"/>
  <c r="F51" i="28"/>
  <c r="F52" i="28"/>
  <c r="F53" i="28"/>
  <c r="F54" i="28"/>
  <c r="F58" i="28"/>
  <c r="F62" i="28"/>
  <c r="F66" i="28"/>
  <c r="F70" i="28"/>
  <c r="F74" i="28"/>
  <c r="E2" i="27"/>
  <c r="E81" i="27"/>
  <c r="E89" i="27"/>
  <c r="F77" i="27"/>
  <c r="F76" i="27"/>
  <c r="F75" i="27"/>
  <c r="F74" i="27"/>
  <c r="F73" i="27"/>
  <c r="F72" i="27"/>
  <c r="F71" i="27"/>
  <c r="F70" i="27"/>
  <c r="F69" i="27"/>
  <c r="F68" i="27"/>
  <c r="F67" i="27"/>
  <c r="F66" i="27"/>
  <c r="F65" i="27"/>
  <c r="F64" i="27"/>
  <c r="F63" i="27"/>
  <c r="F62" i="27"/>
  <c r="F61" i="27"/>
  <c r="F60" i="27"/>
  <c r="F78" i="27"/>
  <c r="F96" i="27"/>
  <c r="F95" i="27"/>
  <c r="F94" i="27"/>
  <c r="F93" i="27"/>
  <c r="F92" i="27"/>
  <c r="F91" i="27"/>
  <c r="H91" i="27" s="1"/>
  <c r="F90" i="27"/>
  <c r="F89" i="27"/>
  <c r="F88" i="27"/>
  <c r="F87" i="27"/>
  <c r="F86" i="27"/>
  <c r="F85" i="27"/>
  <c r="F84" i="27"/>
  <c r="F83" i="27"/>
  <c r="F82" i="27"/>
  <c r="F81" i="27"/>
  <c r="I81" i="27" s="1"/>
  <c r="F80" i="27"/>
  <c r="F79" i="27"/>
  <c r="F59" i="27"/>
  <c r="F58" i="27"/>
  <c r="F57" i="27"/>
  <c r="F56" i="27"/>
  <c r="F55" i="27"/>
  <c r="F54" i="27"/>
  <c r="F53" i="27"/>
  <c r="F52" i="27"/>
  <c r="F51" i="27"/>
  <c r="F50" i="27"/>
  <c r="F49" i="27"/>
  <c r="F48" i="27"/>
  <c r="F47" i="27"/>
  <c r="F46" i="27"/>
  <c r="F45" i="27"/>
  <c r="F44" i="27"/>
  <c r="F43" i="27"/>
  <c r="F42" i="27"/>
  <c r="F41" i="27"/>
  <c r="F40" i="27"/>
  <c r="F39" i="27"/>
  <c r="F38" i="27"/>
  <c r="F37" i="27"/>
  <c r="F36" i="27"/>
  <c r="F35" i="27"/>
  <c r="F34" i="27"/>
  <c r="F33" i="27"/>
  <c r="F32" i="27"/>
  <c r="F31" i="27"/>
  <c r="F30" i="27"/>
  <c r="F29" i="27"/>
  <c r="F28" i="27"/>
  <c r="F27" i="27"/>
  <c r="F26" i="27"/>
  <c r="F25" i="27"/>
  <c r="F24" i="27"/>
  <c r="F12" i="27"/>
  <c r="F11" i="27"/>
  <c r="F10" i="27"/>
  <c r="F9" i="27"/>
  <c r="F8" i="27"/>
  <c r="F7" i="27"/>
  <c r="F6" i="27"/>
  <c r="F5" i="27"/>
  <c r="F4" i="27"/>
  <c r="F3" i="27"/>
  <c r="F15" i="27"/>
  <c r="F23" i="27"/>
  <c r="F21" i="27"/>
  <c r="F18" i="27"/>
  <c r="F17" i="27"/>
  <c r="S2" i="27"/>
  <c r="F2" i="27"/>
  <c r="I2" i="27" s="1"/>
  <c r="F22" i="27"/>
  <c r="F20" i="27"/>
  <c r="F19" i="27"/>
  <c r="F16" i="27"/>
  <c r="F14" i="27"/>
  <c r="F13" i="27"/>
  <c r="I91" i="27"/>
  <c r="E83" i="27"/>
  <c r="E77" i="27"/>
  <c r="E76" i="27"/>
  <c r="E75" i="27"/>
  <c r="E74" i="27"/>
  <c r="E73" i="27"/>
  <c r="E72" i="27"/>
  <c r="E71" i="27"/>
  <c r="E70" i="27"/>
  <c r="E69" i="27"/>
  <c r="E68" i="27"/>
  <c r="E67" i="27"/>
  <c r="E66" i="27"/>
  <c r="E65" i="27"/>
  <c r="E64" i="27"/>
  <c r="E63" i="27"/>
  <c r="E62" i="27"/>
  <c r="E61" i="27"/>
  <c r="E60" i="27"/>
  <c r="E59" i="27"/>
  <c r="E58" i="27"/>
  <c r="E57" i="27"/>
  <c r="E56" i="27"/>
  <c r="E55" i="27"/>
  <c r="E78" i="27"/>
  <c r="E96" i="27"/>
  <c r="E94" i="27"/>
  <c r="E92" i="27"/>
  <c r="E90" i="27"/>
  <c r="E88" i="27"/>
  <c r="E86" i="27"/>
  <c r="E84" i="27"/>
  <c r="E82" i="27"/>
  <c r="E80" i="27"/>
  <c r="E54" i="27"/>
  <c r="E53" i="27"/>
  <c r="E52" i="27"/>
  <c r="E51" i="27"/>
  <c r="E50" i="27"/>
  <c r="E49" i="27"/>
  <c r="E48" i="27"/>
  <c r="E47" i="27"/>
  <c r="E46" i="27"/>
  <c r="E45" i="27"/>
  <c r="E44" i="27"/>
  <c r="E43" i="27"/>
  <c r="E42" i="27"/>
  <c r="E41" i="27"/>
  <c r="E40" i="27"/>
  <c r="E39" i="27"/>
  <c r="E38" i="27"/>
  <c r="E37" i="27"/>
  <c r="E36" i="27"/>
  <c r="E35" i="27"/>
  <c r="E34" i="27"/>
  <c r="E33" i="27"/>
  <c r="E32" i="27"/>
  <c r="E31" i="27"/>
  <c r="E30" i="27"/>
  <c r="E29" i="27"/>
  <c r="E28" i="27"/>
  <c r="E27" i="27"/>
  <c r="E26" i="27"/>
  <c r="E25" i="27"/>
  <c r="E24" i="27"/>
  <c r="E3" i="27"/>
  <c r="E4" i="27"/>
  <c r="E5" i="27"/>
  <c r="E6" i="27"/>
  <c r="E7" i="27"/>
  <c r="E8" i="27"/>
  <c r="E9" i="27"/>
  <c r="E10" i="27"/>
  <c r="E11" i="27"/>
  <c r="E12" i="27"/>
  <c r="E85" i="27"/>
  <c r="E93" i="27"/>
  <c r="S1" i="27"/>
  <c r="E13" i="27"/>
  <c r="E14" i="27"/>
  <c r="E15" i="27"/>
  <c r="E16" i="27"/>
  <c r="E17" i="27"/>
  <c r="E18" i="27"/>
  <c r="E19" i="27"/>
  <c r="E20" i="27"/>
  <c r="E21" i="27"/>
  <c r="E22" i="27"/>
  <c r="E23" i="27"/>
  <c r="E79" i="27"/>
  <c r="E87" i="27"/>
  <c r="E95" i="27"/>
  <c r="S1" i="26"/>
  <c r="E2" i="26"/>
  <c r="F15" i="26"/>
  <c r="F17" i="26"/>
  <c r="F19" i="26"/>
  <c r="F20" i="26"/>
  <c r="F22" i="26"/>
  <c r="F25" i="26"/>
  <c r="F27" i="26"/>
  <c r="F30" i="26"/>
  <c r="F33" i="26"/>
  <c r="E81" i="26"/>
  <c r="E89" i="26"/>
  <c r="F2" i="26"/>
  <c r="I2" i="26" s="1"/>
  <c r="S2" i="26"/>
  <c r="E24" i="26"/>
  <c r="F36" i="26"/>
  <c r="F38" i="26"/>
  <c r="F40" i="26"/>
  <c r="F42" i="26"/>
  <c r="F44" i="26"/>
  <c r="F46" i="26"/>
  <c r="F48" i="26"/>
  <c r="F50" i="26"/>
  <c r="F52" i="26"/>
  <c r="E83" i="26"/>
  <c r="F77" i="26"/>
  <c r="F76" i="26"/>
  <c r="F75" i="26"/>
  <c r="F74" i="26"/>
  <c r="F73" i="26"/>
  <c r="F72" i="26"/>
  <c r="F71" i="26"/>
  <c r="F70" i="26"/>
  <c r="F69" i="26"/>
  <c r="F68" i="26"/>
  <c r="F67" i="26"/>
  <c r="F66" i="26"/>
  <c r="F65" i="26"/>
  <c r="F78" i="26"/>
  <c r="F96" i="26"/>
  <c r="F95" i="26"/>
  <c r="F94" i="26"/>
  <c r="F93" i="26"/>
  <c r="F92" i="26"/>
  <c r="F91" i="26"/>
  <c r="I91" i="26" s="1"/>
  <c r="F90" i="26"/>
  <c r="F89" i="26"/>
  <c r="F88" i="26"/>
  <c r="F87" i="26"/>
  <c r="F86" i="26"/>
  <c r="F85" i="26"/>
  <c r="F84" i="26"/>
  <c r="F83" i="26"/>
  <c r="F82" i="26"/>
  <c r="F81" i="26"/>
  <c r="F80" i="26"/>
  <c r="F79" i="26"/>
  <c r="F64" i="26"/>
  <c r="F63" i="26"/>
  <c r="F62" i="26"/>
  <c r="F61" i="26"/>
  <c r="F60" i="26"/>
  <c r="F59" i="26"/>
  <c r="F58" i="26"/>
  <c r="F57" i="26"/>
  <c r="F56" i="26"/>
  <c r="F55" i="26"/>
  <c r="F13" i="26"/>
  <c r="F21" i="26"/>
  <c r="F23" i="26"/>
  <c r="F26" i="26"/>
  <c r="F28" i="26"/>
  <c r="F31" i="26"/>
  <c r="F32" i="26"/>
  <c r="F34" i="26"/>
  <c r="E77" i="26"/>
  <c r="E76" i="26"/>
  <c r="E75" i="26"/>
  <c r="E74" i="26"/>
  <c r="E73" i="26"/>
  <c r="E72" i="26"/>
  <c r="E71" i="26"/>
  <c r="E70" i="26"/>
  <c r="E69" i="26"/>
  <c r="E68" i="26"/>
  <c r="E67" i="26"/>
  <c r="E66" i="26"/>
  <c r="E65" i="26"/>
  <c r="E64" i="26"/>
  <c r="E63" i="26"/>
  <c r="E62" i="26"/>
  <c r="E61" i="26"/>
  <c r="E60" i="26"/>
  <c r="E59" i="26"/>
  <c r="E58" i="26"/>
  <c r="E57" i="26"/>
  <c r="E56" i="26"/>
  <c r="E55" i="26"/>
  <c r="E78" i="26"/>
  <c r="E54" i="26"/>
  <c r="E53" i="26"/>
  <c r="E52" i="26"/>
  <c r="E51" i="26"/>
  <c r="E50" i="26"/>
  <c r="E49" i="26"/>
  <c r="E48" i="26"/>
  <c r="E47" i="26"/>
  <c r="E46" i="26"/>
  <c r="E45" i="26"/>
  <c r="E44" i="26"/>
  <c r="E43" i="26"/>
  <c r="E42" i="26"/>
  <c r="E41" i="26"/>
  <c r="E40" i="26"/>
  <c r="E39" i="26"/>
  <c r="E38" i="26"/>
  <c r="E37" i="26"/>
  <c r="E36" i="26"/>
  <c r="E35" i="26"/>
  <c r="E96" i="26"/>
  <c r="E94" i="26"/>
  <c r="E92" i="26"/>
  <c r="E90" i="26"/>
  <c r="E88" i="26"/>
  <c r="E86" i="26"/>
  <c r="E84" i="26"/>
  <c r="E82" i="26"/>
  <c r="E80" i="26"/>
  <c r="H2" i="26"/>
  <c r="E3" i="26"/>
  <c r="E4" i="26"/>
  <c r="E5" i="26"/>
  <c r="E6" i="26"/>
  <c r="E7" i="26"/>
  <c r="E8" i="26"/>
  <c r="E9" i="26"/>
  <c r="E10" i="26"/>
  <c r="E11" i="26"/>
  <c r="E12" i="26"/>
  <c r="F24" i="26"/>
  <c r="E85" i="26"/>
  <c r="E93" i="26"/>
  <c r="F14" i="26"/>
  <c r="F16" i="26"/>
  <c r="F18" i="26"/>
  <c r="F29" i="26"/>
  <c r="F3" i="26"/>
  <c r="F4" i="26"/>
  <c r="F5" i="26"/>
  <c r="F6" i="26"/>
  <c r="F7" i="26"/>
  <c r="F8" i="26"/>
  <c r="F9" i="26"/>
  <c r="F10" i="26"/>
  <c r="F11" i="26"/>
  <c r="F12" i="26"/>
  <c r="E13" i="26"/>
  <c r="E14" i="26"/>
  <c r="E15" i="26"/>
  <c r="E16" i="26"/>
  <c r="E17" i="26"/>
  <c r="E18" i="26"/>
  <c r="E19" i="26"/>
  <c r="E20" i="26"/>
  <c r="E21" i="26"/>
  <c r="E22" i="26"/>
  <c r="E23" i="26"/>
  <c r="E25" i="26"/>
  <c r="E26" i="26"/>
  <c r="E27" i="26"/>
  <c r="E28" i="26"/>
  <c r="E29" i="26"/>
  <c r="E30" i="26"/>
  <c r="E31" i="26"/>
  <c r="E32" i="26"/>
  <c r="E33" i="26"/>
  <c r="E34" i="26"/>
  <c r="F35" i="26"/>
  <c r="F37" i="26"/>
  <c r="F39" i="26"/>
  <c r="F41" i="26"/>
  <c r="F43" i="26"/>
  <c r="F45" i="26"/>
  <c r="F47" i="26"/>
  <c r="F49" i="26"/>
  <c r="F51" i="26"/>
  <c r="F53" i="26"/>
  <c r="E79" i="26"/>
  <c r="E87" i="26"/>
  <c r="E95" i="26"/>
  <c r="S1" i="24"/>
  <c r="S2" i="24"/>
  <c r="E77" i="25"/>
  <c r="E76" i="25"/>
  <c r="E75" i="25"/>
  <c r="E74" i="25"/>
  <c r="E73" i="25"/>
  <c r="E72" i="25"/>
  <c r="E71" i="25"/>
  <c r="E70" i="25"/>
  <c r="E69" i="25"/>
  <c r="E68" i="25"/>
  <c r="E67" i="25"/>
  <c r="E66" i="25"/>
  <c r="E65" i="25"/>
  <c r="E64" i="25"/>
  <c r="E63" i="25"/>
  <c r="E62" i="25"/>
  <c r="E61" i="25"/>
  <c r="E60" i="25"/>
  <c r="E59" i="25"/>
  <c r="E58" i="25"/>
  <c r="E57" i="25"/>
  <c r="E56" i="25"/>
  <c r="E55" i="25"/>
  <c r="E96" i="25"/>
  <c r="E95" i="25"/>
  <c r="E94" i="25"/>
  <c r="E93" i="25"/>
  <c r="E92" i="25"/>
  <c r="E91" i="25"/>
  <c r="E90" i="25"/>
  <c r="E89" i="25"/>
  <c r="E88" i="25"/>
  <c r="E87" i="25"/>
  <c r="E86" i="25"/>
  <c r="E85" i="25"/>
  <c r="E84" i="25"/>
  <c r="E83" i="25"/>
  <c r="E82" i="25"/>
  <c r="E81" i="25"/>
  <c r="E80" i="25"/>
  <c r="E79" i="25"/>
  <c r="E78" i="25"/>
  <c r="E54" i="25"/>
  <c r="E53" i="25"/>
  <c r="E52" i="25"/>
  <c r="E51" i="25"/>
  <c r="E50" i="25"/>
  <c r="E49" i="25"/>
  <c r="E48" i="25"/>
  <c r="E47" i="25"/>
  <c r="E46" i="25"/>
  <c r="E45" i="25"/>
  <c r="E44" i="25"/>
  <c r="E43" i="25"/>
  <c r="E42" i="25"/>
  <c r="E41" i="25"/>
  <c r="E40" i="25"/>
  <c r="E39" i="25"/>
  <c r="E38" i="25"/>
  <c r="E37" i="25"/>
  <c r="E36" i="25"/>
  <c r="E35" i="25"/>
  <c r="E34" i="25"/>
  <c r="E33" i="25"/>
  <c r="E32" i="25"/>
  <c r="E31" i="25"/>
  <c r="E30" i="25"/>
  <c r="E29" i="25"/>
  <c r="E28" i="25"/>
  <c r="E27" i="25"/>
  <c r="E26" i="25"/>
  <c r="E25" i="25"/>
  <c r="E24" i="25"/>
  <c r="E23" i="25"/>
  <c r="E22" i="25"/>
  <c r="E21" i="25"/>
  <c r="E20" i="25"/>
  <c r="E19" i="25"/>
  <c r="E18" i="25"/>
  <c r="E17" i="25"/>
  <c r="E16" i="25"/>
  <c r="E15" i="25"/>
  <c r="E14" i="25"/>
  <c r="E13" i="25"/>
  <c r="S1" i="25"/>
  <c r="E2" i="25"/>
  <c r="F77" i="25"/>
  <c r="F76" i="25"/>
  <c r="F75" i="25"/>
  <c r="F74" i="25"/>
  <c r="F73" i="25"/>
  <c r="F72" i="25"/>
  <c r="F71" i="25"/>
  <c r="F70" i="25"/>
  <c r="F69" i="25"/>
  <c r="F68" i="25"/>
  <c r="F67" i="25"/>
  <c r="F66" i="25"/>
  <c r="F78" i="25"/>
  <c r="F54" i="25"/>
  <c r="F53" i="25"/>
  <c r="F52" i="25"/>
  <c r="F51" i="25"/>
  <c r="F50" i="25"/>
  <c r="F49" i="25"/>
  <c r="F48" i="25"/>
  <c r="F47" i="25"/>
  <c r="F46" i="25"/>
  <c r="F45" i="25"/>
  <c r="F44" i="25"/>
  <c r="F43" i="25"/>
  <c r="F42" i="25"/>
  <c r="F41" i="25"/>
  <c r="F40" i="25"/>
  <c r="F39" i="25"/>
  <c r="F38" i="25"/>
  <c r="F37" i="25"/>
  <c r="F36" i="25"/>
  <c r="F35" i="25"/>
  <c r="F34" i="25"/>
  <c r="F96" i="25"/>
  <c r="F94" i="25"/>
  <c r="F92" i="25"/>
  <c r="F90" i="25"/>
  <c r="F88" i="25"/>
  <c r="F86" i="25"/>
  <c r="F84" i="25"/>
  <c r="F82" i="25"/>
  <c r="F80" i="25"/>
  <c r="F95" i="25"/>
  <c r="F93" i="25"/>
  <c r="F91" i="25"/>
  <c r="F89" i="25"/>
  <c r="F87" i="25"/>
  <c r="F85" i="25"/>
  <c r="F83" i="25"/>
  <c r="F81" i="25"/>
  <c r="F79" i="25"/>
  <c r="F65" i="25"/>
  <c r="F64" i="25"/>
  <c r="F63" i="25"/>
  <c r="F62" i="25"/>
  <c r="F61" i="25"/>
  <c r="F60" i="25"/>
  <c r="F59" i="25"/>
  <c r="F58" i="25"/>
  <c r="F57" i="25"/>
  <c r="F56" i="25"/>
  <c r="F55" i="25"/>
  <c r="F24" i="25"/>
  <c r="F22" i="25"/>
  <c r="F20" i="25"/>
  <c r="F18" i="25"/>
  <c r="F12" i="25"/>
  <c r="F11" i="25"/>
  <c r="F10" i="25"/>
  <c r="F9" i="25"/>
  <c r="F8" i="25"/>
  <c r="F7" i="25"/>
  <c r="F6" i="25"/>
  <c r="F5" i="25"/>
  <c r="F4" i="25"/>
  <c r="F3" i="25"/>
  <c r="F33" i="25"/>
  <c r="F32" i="25"/>
  <c r="F31" i="25"/>
  <c r="F30" i="25"/>
  <c r="F29" i="25"/>
  <c r="F28" i="25"/>
  <c r="F27" i="25"/>
  <c r="F26" i="25"/>
  <c r="F25" i="25"/>
  <c r="F23" i="25"/>
  <c r="F21" i="25"/>
  <c r="F19" i="25"/>
  <c r="S2" i="25"/>
  <c r="F2" i="25"/>
  <c r="F17" i="25"/>
  <c r="F16" i="25"/>
  <c r="F15" i="25"/>
  <c r="F14" i="25"/>
  <c r="F13" i="25"/>
  <c r="E3" i="25"/>
  <c r="E4" i="25"/>
  <c r="E5" i="25"/>
  <c r="E6" i="25"/>
  <c r="E7" i="25"/>
  <c r="E8" i="25"/>
  <c r="E9" i="25"/>
  <c r="E10" i="25"/>
  <c r="E11" i="25"/>
  <c r="E12" i="25"/>
  <c r="E77" i="24"/>
  <c r="E76" i="24"/>
  <c r="E75" i="24"/>
  <c r="E74" i="24"/>
  <c r="E73" i="24"/>
  <c r="E72" i="24"/>
  <c r="E71" i="24"/>
  <c r="E70" i="24"/>
  <c r="E69" i="24"/>
  <c r="E68" i="24"/>
  <c r="E67" i="24"/>
  <c r="E66" i="24"/>
  <c r="E65" i="24"/>
  <c r="E64" i="24"/>
  <c r="E63" i="24"/>
  <c r="E62" i="24"/>
  <c r="E61" i="24"/>
  <c r="E60" i="24"/>
  <c r="E59" i="24"/>
  <c r="E58" i="24"/>
  <c r="E57" i="24"/>
  <c r="E56" i="24"/>
  <c r="E55" i="24"/>
  <c r="E78" i="24"/>
  <c r="E96" i="24"/>
  <c r="E95" i="24"/>
  <c r="E94" i="24"/>
  <c r="E93" i="24"/>
  <c r="E92" i="24"/>
  <c r="E91" i="24"/>
  <c r="E90" i="24"/>
  <c r="E89" i="24"/>
  <c r="E88" i="24"/>
  <c r="E87" i="24"/>
  <c r="E86" i="24"/>
  <c r="E85" i="24"/>
  <c r="E84" i="24"/>
  <c r="E83" i="24"/>
  <c r="E82" i="24"/>
  <c r="E81" i="24"/>
  <c r="E80" i="24"/>
  <c r="E79" i="24"/>
  <c r="E54" i="24"/>
  <c r="E53" i="24"/>
  <c r="E52" i="24"/>
  <c r="E51" i="24"/>
  <c r="E50" i="24"/>
  <c r="E49" i="24"/>
  <c r="E48" i="24"/>
  <c r="E47" i="24"/>
  <c r="E46" i="24"/>
  <c r="E45" i="24"/>
  <c r="E44" i="24"/>
  <c r="E43" i="24"/>
  <c r="E42" i="24"/>
  <c r="E41" i="24"/>
  <c r="E40" i="24"/>
  <c r="E39" i="24"/>
  <c r="E38" i="24"/>
  <c r="E37" i="24"/>
  <c r="E36" i="24"/>
  <c r="E35" i="24"/>
  <c r="E34" i="24"/>
  <c r="E33" i="24"/>
  <c r="E32" i="24"/>
  <c r="E31" i="24"/>
  <c r="E30" i="24"/>
  <c r="E29" i="24"/>
  <c r="E28" i="24"/>
  <c r="E27" i="24"/>
  <c r="E26" i="24"/>
  <c r="E25" i="24"/>
  <c r="E24" i="24"/>
  <c r="E23" i="24"/>
  <c r="E22" i="24"/>
  <c r="E21" i="24"/>
  <c r="E20" i="24"/>
  <c r="E19" i="24"/>
  <c r="E18" i="24"/>
  <c r="E17" i="24"/>
  <c r="E16" i="24"/>
  <c r="E15" i="24"/>
  <c r="E14" i="24"/>
  <c r="E13" i="24"/>
  <c r="E12" i="24"/>
  <c r="E11" i="24"/>
  <c r="E10" i="24"/>
  <c r="E9" i="24"/>
  <c r="E8" i="24"/>
  <c r="E7" i="24"/>
  <c r="E6" i="24"/>
  <c r="E5" i="24"/>
  <c r="E4" i="24"/>
  <c r="E3" i="24"/>
  <c r="F78" i="24"/>
  <c r="F96" i="24"/>
  <c r="F95" i="24"/>
  <c r="F94" i="24"/>
  <c r="F93" i="24"/>
  <c r="F92" i="24"/>
  <c r="F91" i="24"/>
  <c r="F90" i="24"/>
  <c r="F89" i="24"/>
  <c r="F88" i="24"/>
  <c r="F87" i="24"/>
  <c r="F86" i="24"/>
  <c r="F85" i="24"/>
  <c r="F84" i="24"/>
  <c r="F83" i="24"/>
  <c r="F82" i="24"/>
  <c r="F81" i="24"/>
  <c r="F80" i="24"/>
  <c r="F79" i="24"/>
  <c r="F77" i="24"/>
  <c r="F76" i="24"/>
  <c r="F75" i="24"/>
  <c r="F74" i="24"/>
  <c r="F73" i="24"/>
  <c r="F72" i="24"/>
  <c r="F71" i="24"/>
  <c r="F70" i="24"/>
  <c r="F69" i="24"/>
  <c r="F68" i="24"/>
  <c r="F67" i="24"/>
  <c r="F66" i="24"/>
  <c r="F65" i="24"/>
  <c r="F64" i="24"/>
  <c r="F63" i="24"/>
  <c r="F62" i="24"/>
  <c r="F61" i="24"/>
  <c r="F60" i="24"/>
  <c r="F59" i="24"/>
  <c r="F58" i="24"/>
  <c r="F56" i="24"/>
  <c r="F54" i="24"/>
  <c r="F53" i="24"/>
  <c r="F52" i="24"/>
  <c r="F51" i="24"/>
  <c r="F50" i="24"/>
  <c r="F49" i="24"/>
  <c r="F48" i="24"/>
  <c r="F47" i="24"/>
  <c r="F46" i="24"/>
  <c r="F45" i="24"/>
  <c r="F44" i="24"/>
  <c r="F43" i="24"/>
  <c r="F42" i="24"/>
  <c r="F41" i="24"/>
  <c r="F40" i="24"/>
  <c r="F39" i="24"/>
  <c r="F38" i="24"/>
  <c r="F37" i="24"/>
  <c r="F36" i="24"/>
  <c r="F35" i="24"/>
  <c r="F34" i="24"/>
  <c r="F33" i="24"/>
  <c r="F32" i="24"/>
  <c r="F31" i="24"/>
  <c r="F30" i="24"/>
  <c r="F29" i="24"/>
  <c r="F28" i="24"/>
  <c r="F27" i="24"/>
  <c r="F26" i="24"/>
  <c r="F25" i="24"/>
  <c r="F24" i="24"/>
  <c r="F23" i="24"/>
  <c r="F22" i="24"/>
  <c r="F21" i="24"/>
  <c r="F20" i="24"/>
  <c r="F19" i="24"/>
  <c r="F18" i="24"/>
  <c r="F17" i="24"/>
  <c r="F16" i="24"/>
  <c r="F15" i="24"/>
  <c r="F14" i="24"/>
  <c r="F13" i="24"/>
  <c r="F12" i="24"/>
  <c r="F11" i="24"/>
  <c r="F10" i="24"/>
  <c r="F9" i="24"/>
  <c r="F8" i="24"/>
  <c r="F7" i="24"/>
  <c r="F6" i="24"/>
  <c r="F5" i="24"/>
  <c r="F4" i="24"/>
  <c r="F3" i="24"/>
  <c r="F55" i="24"/>
  <c r="F2" i="24"/>
  <c r="H2" i="24" s="1"/>
  <c r="P2" i="1"/>
  <c r="F6" i="1" s="1"/>
  <c r="P1" i="1"/>
  <c r="E4" i="1" s="1"/>
  <c r="H6" i="36" l="1"/>
  <c r="K6" i="36" s="1"/>
  <c r="M6" i="36" s="1"/>
  <c r="I3" i="36"/>
  <c r="H3" i="36"/>
  <c r="I24" i="36"/>
  <c r="H24" i="36"/>
  <c r="I42" i="36"/>
  <c r="H42" i="36"/>
  <c r="I11" i="36"/>
  <c r="H11" i="36"/>
  <c r="I82" i="36"/>
  <c r="H82" i="36"/>
  <c r="I90" i="36"/>
  <c r="H90" i="36"/>
  <c r="I62" i="36"/>
  <c r="H62" i="36"/>
  <c r="I66" i="36"/>
  <c r="H66" i="36"/>
  <c r="I23" i="36"/>
  <c r="H23" i="36"/>
  <c r="I43" i="36"/>
  <c r="H43" i="36"/>
  <c r="H16" i="36"/>
  <c r="I16" i="36"/>
  <c r="H20" i="36"/>
  <c r="I20" i="36"/>
  <c r="I83" i="36"/>
  <c r="H83" i="36"/>
  <c r="I45" i="36"/>
  <c r="H45" i="36"/>
  <c r="I28" i="36"/>
  <c r="H28" i="36"/>
  <c r="I36" i="36"/>
  <c r="H36" i="36"/>
  <c r="I44" i="36"/>
  <c r="H44" i="36"/>
  <c r="I52" i="36"/>
  <c r="H52" i="36"/>
  <c r="I8" i="36"/>
  <c r="H8" i="36"/>
  <c r="I12" i="36"/>
  <c r="H12" i="36"/>
  <c r="I41" i="36"/>
  <c r="H41" i="36"/>
  <c r="I87" i="36"/>
  <c r="H87" i="36"/>
  <c r="I84" i="36"/>
  <c r="H84" i="36"/>
  <c r="I92" i="36"/>
  <c r="H92" i="36"/>
  <c r="I55" i="36"/>
  <c r="H55" i="36"/>
  <c r="I59" i="36"/>
  <c r="H59" i="36"/>
  <c r="I63" i="36"/>
  <c r="H63" i="36"/>
  <c r="I67" i="36"/>
  <c r="H67" i="36"/>
  <c r="I71" i="36"/>
  <c r="H71" i="36"/>
  <c r="I75" i="36"/>
  <c r="H75" i="36"/>
  <c r="I37" i="36"/>
  <c r="H37" i="36"/>
  <c r="H19" i="36"/>
  <c r="I19" i="36"/>
  <c r="I26" i="36"/>
  <c r="H26" i="36"/>
  <c r="I50" i="36"/>
  <c r="H50" i="36"/>
  <c r="I35" i="36"/>
  <c r="H35" i="36"/>
  <c r="H78" i="36"/>
  <c r="I78" i="36"/>
  <c r="I70" i="36"/>
  <c r="H70" i="36"/>
  <c r="I7" i="36"/>
  <c r="H7" i="36"/>
  <c r="I27" i="36"/>
  <c r="H27" i="36"/>
  <c r="I47" i="36"/>
  <c r="H47" i="36"/>
  <c r="H13" i="36"/>
  <c r="I13" i="36"/>
  <c r="H17" i="36"/>
  <c r="I17" i="36"/>
  <c r="H21" i="36"/>
  <c r="I21" i="36"/>
  <c r="I91" i="36"/>
  <c r="H91" i="36"/>
  <c r="I53" i="36"/>
  <c r="H53" i="36"/>
  <c r="I30" i="36"/>
  <c r="H30" i="36"/>
  <c r="I38" i="36"/>
  <c r="H38" i="36"/>
  <c r="I46" i="36"/>
  <c r="H46" i="36"/>
  <c r="I54" i="36"/>
  <c r="H54" i="36"/>
  <c r="I9" i="36"/>
  <c r="H9" i="36"/>
  <c r="I25" i="36"/>
  <c r="H25" i="36"/>
  <c r="I49" i="36"/>
  <c r="H49" i="36"/>
  <c r="I95" i="36"/>
  <c r="H95" i="36"/>
  <c r="I86" i="36"/>
  <c r="H86" i="36"/>
  <c r="I94" i="36"/>
  <c r="H94" i="36"/>
  <c r="I56" i="36"/>
  <c r="H56" i="36"/>
  <c r="I60" i="36"/>
  <c r="H60" i="36"/>
  <c r="I64" i="36"/>
  <c r="H64" i="36"/>
  <c r="I68" i="36"/>
  <c r="H68" i="36"/>
  <c r="I72" i="36"/>
  <c r="H72" i="36"/>
  <c r="I76" i="36"/>
  <c r="H76" i="36"/>
  <c r="H4" i="36"/>
  <c r="J4" i="36" s="1"/>
  <c r="L4" i="36" s="1"/>
  <c r="I89" i="36"/>
  <c r="H89" i="36"/>
  <c r="H15" i="36"/>
  <c r="I15" i="36"/>
  <c r="I39" i="36"/>
  <c r="H39" i="36"/>
  <c r="I34" i="36"/>
  <c r="H34" i="36"/>
  <c r="I93" i="36"/>
  <c r="H93" i="36"/>
  <c r="I79" i="36"/>
  <c r="H79" i="36"/>
  <c r="I58" i="36"/>
  <c r="H58" i="36"/>
  <c r="I74" i="36"/>
  <c r="H74" i="36"/>
  <c r="I5" i="36"/>
  <c r="H5" i="36"/>
  <c r="I31" i="36"/>
  <c r="H31" i="36"/>
  <c r="I51" i="36"/>
  <c r="H51" i="36"/>
  <c r="H14" i="36"/>
  <c r="I14" i="36"/>
  <c r="H18" i="36"/>
  <c r="I18" i="36"/>
  <c r="H22" i="36"/>
  <c r="I22" i="36"/>
  <c r="I33" i="36"/>
  <c r="H33" i="36"/>
  <c r="I2" i="36"/>
  <c r="H2" i="36"/>
  <c r="I32" i="36"/>
  <c r="H32" i="36"/>
  <c r="I40" i="36"/>
  <c r="H40" i="36"/>
  <c r="I48" i="36"/>
  <c r="H48" i="36"/>
  <c r="I85" i="36"/>
  <c r="H85" i="36"/>
  <c r="I10" i="36"/>
  <c r="H10" i="36"/>
  <c r="I29" i="36"/>
  <c r="H29" i="36"/>
  <c r="I81" i="36"/>
  <c r="H81" i="36"/>
  <c r="I80" i="36"/>
  <c r="H80" i="36"/>
  <c r="I88" i="36"/>
  <c r="H88" i="36"/>
  <c r="I96" i="36"/>
  <c r="H96" i="36"/>
  <c r="I57" i="36"/>
  <c r="H57" i="36"/>
  <c r="I61" i="36"/>
  <c r="H61" i="36"/>
  <c r="I65" i="36"/>
  <c r="H65" i="36"/>
  <c r="I69" i="36"/>
  <c r="H69" i="36"/>
  <c r="I73" i="36"/>
  <c r="H73" i="36"/>
  <c r="I77" i="36"/>
  <c r="H77" i="36"/>
  <c r="H2" i="35"/>
  <c r="K2" i="35" s="1"/>
  <c r="M2" i="35" s="1"/>
  <c r="I32" i="35"/>
  <c r="H32" i="35"/>
  <c r="I20" i="35"/>
  <c r="H20" i="35"/>
  <c r="I5" i="35"/>
  <c r="H5" i="35"/>
  <c r="H39" i="35"/>
  <c r="I39" i="35"/>
  <c r="H51" i="35"/>
  <c r="I51" i="35"/>
  <c r="H87" i="35"/>
  <c r="I87" i="35"/>
  <c r="H57" i="35"/>
  <c r="I57" i="35"/>
  <c r="H69" i="35"/>
  <c r="I69" i="35"/>
  <c r="I31" i="35"/>
  <c r="H31" i="35"/>
  <c r="I27" i="35"/>
  <c r="H27" i="35"/>
  <c r="I23" i="35"/>
  <c r="H23" i="35"/>
  <c r="I19" i="35"/>
  <c r="H19" i="35"/>
  <c r="I15" i="35"/>
  <c r="H15" i="35"/>
  <c r="I12" i="35"/>
  <c r="H12" i="35"/>
  <c r="I8" i="35"/>
  <c r="H8" i="35"/>
  <c r="I4" i="35"/>
  <c r="H4" i="35"/>
  <c r="H36" i="35"/>
  <c r="I36" i="35"/>
  <c r="H40" i="35"/>
  <c r="I40" i="35"/>
  <c r="H44" i="35"/>
  <c r="I44" i="35"/>
  <c r="H48" i="35"/>
  <c r="I48" i="35"/>
  <c r="H52" i="35"/>
  <c r="I52" i="35"/>
  <c r="H80" i="35"/>
  <c r="I80" i="35"/>
  <c r="H84" i="35"/>
  <c r="I84" i="35"/>
  <c r="H88" i="35"/>
  <c r="I88" i="35"/>
  <c r="H92" i="35"/>
  <c r="I92" i="35"/>
  <c r="H96" i="35"/>
  <c r="I96" i="35"/>
  <c r="H58" i="35"/>
  <c r="I58" i="35"/>
  <c r="H62" i="35"/>
  <c r="I62" i="35"/>
  <c r="H66" i="35"/>
  <c r="I66" i="35"/>
  <c r="H70" i="35"/>
  <c r="I70" i="35"/>
  <c r="H74" i="35"/>
  <c r="I74" i="35"/>
  <c r="I28" i="35"/>
  <c r="H28" i="35"/>
  <c r="I16" i="35"/>
  <c r="H16" i="35"/>
  <c r="H33" i="35"/>
  <c r="I33" i="35"/>
  <c r="H35" i="35"/>
  <c r="I35" i="35"/>
  <c r="H47" i="35"/>
  <c r="I47" i="35"/>
  <c r="H83" i="35"/>
  <c r="I83" i="35"/>
  <c r="H95" i="35"/>
  <c r="I95" i="35"/>
  <c r="H65" i="35"/>
  <c r="I65" i="35"/>
  <c r="H73" i="35"/>
  <c r="I73" i="35"/>
  <c r="I30" i="35"/>
  <c r="H30" i="35"/>
  <c r="I26" i="35"/>
  <c r="H26" i="35"/>
  <c r="I22" i="35"/>
  <c r="H22" i="35"/>
  <c r="I18" i="35"/>
  <c r="H18" i="35"/>
  <c r="I14" i="35"/>
  <c r="H14" i="35"/>
  <c r="I11" i="35"/>
  <c r="H11" i="35"/>
  <c r="I7" i="35"/>
  <c r="H7" i="35"/>
  <c r="I3" i="35"/>
  <c r="H3" i="35"/>
  <c r="H37" i="35"/>
  <c r="I37" i="35"/>
  <c r="H41" i="35"/>
  <c r="I41" i="35"/>
  <c r="H45" i="35"/>
  <c r="I45" i="35"/>
  <c r="H49" i="35"/>
  <c r="I49" i="35"/>
  <c r="H53" i="35"/>
  <c r="I53" i="35"/>
  <c r="H81" i="35"/>
  <c r="I81" i="35"/>
  <c r="H85" i="35"/>
  <c r="I85" i="35"/>
  <c r="H89" i="35"/>
  <c r="I89" i="35"/>
  <c r="H93" i="35"/>
  <c r="I93" i="35"/>
  <c r="I55" i="35"/>
  <c r="H55" i="35"/>
  <c r="H59" i="35"/>
  <c r="I59" i="35"/>
  <c r="H63" i="35"/>
  <c r="I63" i="35"/>
  <c r="H67" i="35"/>
  <c r="I67" i="35"/>
  <c r="H71" i="35"/>
  <c r="I71" i="35"/>
  <c r="H75" i="35"/>
  <c r="I75" i="35"/>
  <c r="J2" i="35"/>
  <c r="L2" i="35" s="1"/>
  <c r="H78" i="35"/>
  <c r="J78" i="35" s="1"/>
  <c r="L78" i="35" s="1"/>
  <c r="I24" i="35"/>
  <c r="H24" i="35"/>
  <c r="I9" i="35"/>
  <c r="H9" i="35"/>
  <c r="H43" i="35"/>
  <c r="I43" i="35"/>
  <c r="H79" i="35"/>
  <c r="I79" i="35"/>
  <c r="H91" i="35"/>
  <c r="I91" i="35"/>
  <c r="H61" i="35"/>
  <c r="I61" i="35"/>
  <c r="H77" i="35"/>
  <c r="I77" i="35"/>
  <c r="I29" i="35"/>
  <c r="H29" i="35"/>
  <c r="I25" i="35"/>
  <c r="H25" i="35"/>
  <c r="I21" i="35"/>
  <c r="H21" i="35"/>
  <c r="I17" i="35"/>
  <c r="H17" i="35"/>
  <c r="I13" i="35"/>
  <c r="H13" i="35"/>
  <c r="I10" i="35"/>
  <c r="H10" i="35"/>
  <c r="I6" i="35"/>
  <c r="H6" i="35"/>
  <c r="H34" i="35"/>
  <c r="I34" i="35"/>
  <c r="H38" i="35"/>
  <c r="I38" i="35"/>
  <c r="H42" i="35"/>
  <c r="I42" i="35"/>
  <c r="H46" i="35"/>
  <c r="I46" i="35"/>
  <c r="H50" i="35"/>
  <c r="I50" i="35"/>
  <c r="H54" i="35"/>
  <c r="I54" i="35"/>
  <c r="H82" i="35"/>
  <c r="I82" i="35"/>
  <c r="H86" i="35"/>
  <c r="I86" i="35"/>
  <c r="H90" i="35"/>
  <c r="I90" i="35"/>
  <c r="H94" i="35"/>
  <c r="I94" i="35"/>
  <c r="H56" i="35"/>
  <c r="I56" i="35"/>
  <c r="H60" i="35"/>
  <c r="I60" i="35"/>
  <c r="H64" i="35"/>
  <c r="I64" i="35"/>
  <c r="H68" i="35"/>
  <c r="I68" i="35"/>
  <c r="H72" i="35"/>
  <c r="I72" i="35"/>
  <c r="H76" i="35"/>
  <c r="I76" i="35"/>
  <c r="I4" i="34"/>
  <c r="I5" i="34"/>
  <c r="I6" i="34"/>
  <c r="I8" i="34"/>
  <c r="H4" i="34"/>
  <c r="K4" i="34" s="1"/>
  <c r="M4" i="34" s="1"/>
  <c r="H8" i="34"/>
  <c r="J9" i="34"/>
  <c r="L9" i="34" s="1"/>
  <c r="I10" i="34"/>
  <c r="H12" i="34"/>
  <c r="H6" i="34"/>
  <c r="H5" i="34"/>
  <c r="I12" i="34"/>
  <c r="J4" i="34"/>
  <c r="L4" i="34" s="1"/>
  <c r="H10" i="34"/>
  <c r="I81" i="34"/>
  <c r="H81" i="34"/>
  <c r="H15" i="34"/>
  <c r="I15" i="34"/>
  <c r="H23" i="34"/>
  <c r="I23" i="34"/>
  <c r="H31" i="34"/>
  <c r="I31" i="34"/>
  <c r="I80" i="34"/>
  <c r="H80" i="34"/>
  <c r="I96" i="34"/>
  <c r="H96" i="34"/>
  <c r="I36" i="34"/>
  <c r="H36" i="34"/>
  <c r="I44" i="34"/>
  <c r="H44" i="34"/>
  <c r="I48" i="34"/>
  <c r="H48" i="34"/>
  <c r="I52" i="34"/>
  <c r="H52" i="34"/>
  <c r="I60" i="34"/>
  <c r="H60" i="34"/>
  <c r="I64" i="34"/>
  <c r="H64" i="34"/>
  <c r="I68" i="34"/>
  <c r="H68" i="34"/>
  <c r="I72" i="34"/>
  <c r="H72" i="34"/>
  <c r="I76" i="34"/>
  <c r="H76" i="34"/>
  <c r="I11" i="34"/>
  <c r="H11" i="34"/>
  <c r="I85" i="34"/>
  <c r="H85" i="34"/>
  <c r="H16" i="34"/>
  <c r="I16" i="34"/>
  <c r="H20" i="34"/>
  <c r="I20" i="34"/>
  <c r="H28" i="34"/>
  <c r="I28" i="34"/>
  <c r="I82" i="34"/>
  <c r="H82" i="34"/>
  <c r="I79" i="34"/>
  <c r="H79" i="34"/>
  <c r="I37" i="34"/>
  <c r="H37" i="34"/>
  <c r="I49" i="34"/>
  <c r="H49" i="34"/>
  <c r="I57" i="34"/>
  <c r="H57" i="34"/>
  <c r="I65" i="34"/>
  <c r="H65" i="34"/>
  <c r="I73" i="34"/>
  <c r="H73" i="34"/>
  <c r="I7" i="34"/>
  <c r="H7" i="34"/>
  <c r="I89" i="34"/>
  <c r="H89" i="34"/>
  <c r="H13" i="34"/>
  <c r="I13" i="34"/>
  <c r="H17" i="34"/>
  <c r="I17" i="34"/>
  <c r="H21" i="34"/>
  <c r="I21" i="34"/>
  <c r="H25" i="34"/>
  <c r="I25" i="34"/>
  <c r="H29" i="34"/>
  <c r="I29" i="34"/>
  <c r="I33" i="34"/>
  <c r="H33" i="34"/>
  <c r="I84" i="34"/>
  <c r="H84" i="34"/>
  <c r="I92" i="34"/>
  <c r="H92" i="34"/>
  <c r="I83" i="34"/>
  <c r="H83" i="34"/>
  <c r="I34" i="34"/>
  <c r="H34" i="34"/>
  <c r="I38" i="34"/>
  <c r="H38" i="34"/>
  <c r="I42" i="34"/>
  <c r="H42" i="34"/>
  <c r="I46" i="34"/>
  <c r="H46" i="34"/>
  <c r="I50" i="34"/>
  <c r="H50" i="34"/>
  <c r="I54" i="34"/>
  <c r="H54" i="34"/>
  <c r="I58" i="34"/>
  <c r="H58" i="34"/>
  <c r="I62" i="34"/>
  <c r="H62" i="34"/>
  <c r="I66" i="34"/>
  <c r="H66" i="34"/>
  <c r="I70" i="34"/>
  <c r="H70" i="34"/>
  <c r="I74" i="34"/>
  <c r="H74" i="34"/>
  <c r="I95" i="34"/>
  <c r="H95" i="34"/>
  <c r="H19" i="34"/>
  <c r="I19" i="34"/>
  <c r="H27" i="34"/>
  <c r="I27" i="34"/>
  <c r="I88" i="34"/>
  <c r="H88" i="34"/>
  <c r="I93" i="34"/>
  <c r="H93" i="34"/>
  <c r="I40" i="34"/>
  <c r="H40" i="34"/>
  <c r="I56" i="34"/>
  <c r="H56" i="34"/>
  <c r="H24" i="34"/>
  <c r="I24" i="34"/>
  <c r="H32" i="34"/>
  <c r="I32" i="34"/>
  <c r="I90" i="34"/>
  <c r="H90" i="34"/>
  <c r="H78" i="34"/>
  <c r="I78" i="34"/>
  <c r="I41" i="34"/>
  <c r="H41" i="34"/>
  <c r="I45" i="34"/>
  <c r="H45" i="34"/>
  <c r="I53" i="34"/>
  <c r="H53" i="34"/>
  <c r="I61" i="34"/>
  <c r="H61" i="34"/>
  <c r="I69" i="34"/>
  <c r="H69" i="34"/>
  <c r="I77" i="34"/>
  <c r="H77" i="34"/>
  <c r="I3" i="34"/>
  <c r="H3" i="34"/>
  <c r="I91" i="34"/>
  <c r="H91" i="34"/>
  <c r="H14" i="34"/>
  <c r="I14" i="34"/>
  <c r="H18" i="34"/>
  <c r="I18" i="34"/>
  <c r="H22" i="34"/>
  <c r="I22" i="34"/>
  <c r="H26" i="34"/>
  <c r="I26" i="34"/>
  <c r="H30" i="34"/>
  <c r="I30" i="34"/>
  <c r="I2" i="34"/>
  <c r="H2" i="34"/>
  <c r="I86" i="34"/>
  <c r="H86" i="34"/>
  <c r="I94" i="34"/>
  <c r="H94" i="34"/>
  <c r="I87" i="34"/>
  <c r="H87" i="34"/>
  <c r="I35" i="34"/>
  <c r="H35" i="34"/>
  <c r="I39" i="34"/>
  <c r="H39" i="34"/>
  <c r="I43" i="34"/>
  <c r="H43" i="34"/>
  <c r="I47" i="34"/>
  <c r="H47" i="34"/>
  <c r="I51" i="34"/>
  <c r="H51" i="34"/>
  <c r="I55" i="34"/>
  <c r="H55" i="34"/>
  <c r="I59" i="34"/>
  <c r="H59" i="34"/>
  <c r="I63" i="34"/>
  <c r="H63" i="34"/>
  <c r="I67" i="34"/>
  <c r="H67" i="34"/>
  <c r="I71" i="34"/>
  <c r="H71" i="34"/>
  <c r="I75" i="34"/>
  <c r="H75" i="34"/>
  <c r="K9" i="34"/>
  <c r="M9" i="34" s="1"/>
  <c r="I41" i="33"/>
  <c r="H41" i="33"/>
  <c r="I9" i="33"/>
  <c r="H9" i="33"/>
  <c r="I58" i="33"/>
  <c r="H58" i="33"/>
  <c r="I74" i="33"/>
  <c r="H74" i="33"/>
  <c r="I91" i="33"/>
  <c r="H91" i="33"/>
  <c r="H19" i="33"/>
  <c r="I19" i="33"/>
  <c r="I79" i="33"/>
  <c r="H79" i="33"/>
  <c r="I51" i="33"/>
  <c r="H51" i="33"/>
  <c r="I43" i="33"/>
  <c r="H43" i="33"/>
  <c r="I35" i="33"/>
  <c r="H35" i="33"/>
  <c r="I89" i="33"/>
  <c r="H89" i="33"/>
  <c r="I10" i="33"/>
  <c r="H10" i="33"/>
  <c r="I80" i="33"/>
  <c r="H80" i="33"/>
  <c r="I88" i="33"/>
  <c r="H88" i="33"/>
  <c r="I96" i="33"/>
  <c r="H96" i="33"/>
  <c r="I57" i="33"/>
  <c r="H57" i="33"/>
  <c r="I61" i="33"/>
  <c r="H61" i="33"/>
  <c r="I65" i="33"/>
  <c r="H65" i="33"/>
  <c r="I69" i="33"/>
  <c r="H69" i="33"/>
  <c r="I73" i="33"/>
  <c r="H73" i="33"/>
  <c r="I77" i="33"/>
  <c r="H77" i="33"/>
  <c r="H27" i="33"/>
  <c r="I27" i="33"/>
  <c r="H21" i="33"/>
  <c r="I21" i="33"/>
  <c r="H2" i="33"/>
  <c r="I2" i="33"/>
  <c r="I4" i="33"/>
  <c r="H4" i="33"/>
  <c r="I54" i="33"/>
  <c r="H54" i="33"/>
  <c r="I46" i="33"/>
  <c r="H46" i="33"/>
  <c r="I38" i="33"/>
  <c r="H38" i="33"/>
  <c r="I30" i="33"/>
  <c r="H30" i="33"/>
  <c r="H16" i="33"/>
  <c r="I16" i="33"/>
  <c r="I6" i="33"/>
  <c r="H6" i="33"/>
  <c r="I49" i="33"/>
  <c r="H49" i="33"/>
  <c r="I33" i="33"/>
  <c r="H33" i="33"/>
  <c r="H24" i="33"/>
  <c r="I24" i="33"/>
  <c r="I82" i="33"/>
  <c r="H82" i="33"/>
  <c r="H78" i="33"/>
  <c r="I78" i="33"/>
  <c r="I62" i="33"/>
  <c r="H62" i="33"/>
  <c r="I70" i="33"/>
  <c r="H70" i="33"/>
  <c r="I85" i="33"/>
  <c r="H85" i="33"/>
  <c r="H26" i="33"/>
  <c r="I26" i="33"/>
  <c r="I52" i="33"/>
  <c r="H52" i="33"/>
  <c r="I44" i="33"/>
  <c r="H44" i="33"/>
  <c r="I28" i="33"/>
  <c r="H28" i="33"/>
  <c r="H15" i="33"/>
  <c r="I15" i="33"/>
  <c r="I3" i="33"/>
  <c r="H3" i="33"/>
  <c r="I95" i="33"/>
  <c r="H95" i="33"/>
  <c r="I47" i="33"/>
  <c r="H47" i="33"/>
  <c r="I39" i="33"/>
  <c r="H39" i="33"/>
  <c r="I31" i="33"/>
  <c r="H31" i="33"/>
  <c r="I12" i="33"/>
  <c r="H12" i="33"/>
  <c r="I8" i="33"/>
  <c r="H8" i="33"/>
  <c r="I84" i="33"/>
  <c r="H84" i="33"/>
  <c r="I92" i="33"/>
  <c r="H92" i="33"/>
  <c r="I55" i="33"/>
  <c r="H55" i="33"/>
  <c r="I59" i="33"/>
  <c r="H59" i="33"/>
  <c r="I63" i="33"/>
  <c r="H63" i="33"/>
  <c r="I67" i="33"/>
  <c r="H67" i="33"/>
  <c r="I71" i="33"/>
  <c r="H71" i="33"/>
  <c r="I75" i="33"/>
  <c r="H75" i="33"/>
  <c r="H25" i="33"/>
  <c r="I25" i="33"/>
  <c r="H20" i="33"/>
  <c r="I20" i="33"/>
  <c r="I83" i="33"/>
  <c r="H83" i="33"/>
  <c r="I50" i="33"/>
  <c r="H50" i="33"/>
  <c r="I42" i="33"/>
  <c r="H42" i="33"/>
  <c r="I34" i="33"/>
  <c r="H34" i="33"/>
  <c r="H18" i="33"/>
  <c r="I18" i="33"/>
  <c r="H14" i="33"/>
  <c r="I14" i="33"/>
  <c r="H93" i="33"/>
  <c r="J93" i="33" s="1"/>
  <c r="L93" i="33" s="1"/>
  <c r="I90" i="33"/>
  <c r="H90" i="33"/>
  <c r="I66" i="33"/>
  <c r="H66" i="33"/>
  <c r="H22" i="33"/>
  <c r="I22" i="33"/>
  <c r="I36" i="33"/>
  <c r="H36" i="33"/>
  <c r="I87" i="33"/>
  <c r="H87" i="33"/>
  <c r="I53" i="33"/>
  <c r="H53" i="33"/>
  <c r="I45" i="33"/>
  <c r="H45" i="33"/>
  <c r="I37" i="33"/>
  <c r="H37" i="33"/>
  <c r="I29" i="33"/>
  <c r="H29" i="33"/>
  <c r="I11" i="33"/>
  <c r="H11" i="33"/>
  <c r="I7" i="33"/>
  <c r="H7" i="33"/>
  <c r="I86" i="33"/>
  <c r="H86" i="33"/>
  <c r="I94" i="33"/>
  <c r="H94" i="33"/>
  <c r="I56" i="33"/>
  <c r="H56" i="33"/>
  <c r="I60" i="33"/>
  <c r="H60" i="33"/>
  <c r="I64" i="33"/>
  <c r="H64" i="33"/>
  <c r="I68" i="33"/>
  <c r="H68" i="33"/>
  <c r="I72" i="33"/>
  <c r="H72" i="33"/>
  <c r="I76" i="33"/>
  <c r="H76" i="33"/>
  <c r="H23" i="33"/>
  <c r="I23" i="33"/>
  <c r="I5" i="33"/>
  <c r="H5" i="33"/>
  <c r="I48" i="33"/>
  <c r="H48" i="33"/>
  <c r="I40" i="33"/>
  <c r="H40" i="33"/>
  <c r="I32" i="33"/>
  <c r="H32" i="33"/>
  <c r="H17" i="33"/>
  <c r="I17" i="33"/>
  <c r="H13" i="33"/>
  <c r="I13" i="33"/>
  <c r="I81" i="33"/>
  <c r="H81" i="33"/>
  <c r="H16" i="32"/>
  <c r="H81" i="32"/>
  <c r="H89" i="32"/>
  <c r="H70" i="32"/>
  <c r="I19" i="32"/>
  <c r="I21" i="32"/>
  <c r="H62" i="32"/>
  <c r="I92" i="32"/>
  <c r="H13" i="32"/>
  <c r="K13" i="32" s="1"/>
  <c r="M13" i="32" s="1"/>
  <c r="H92" i="32"/>
  <c r="H84" i="32"/>
  <c r="H57" i="32"/>
  <c r="I15" i="32"/>
  <c r="I2" i="32"/>
  <c r="I65" i="32"/>
  <c r="H73" i="32"/>
  <c r="H22" i="32"/>
  <c r="I18" i="32"/>
  <c r="I14" i="32"/>
  <c r="K14" i="32" s="1"/>
  <c r="M14" i="32" s="1"/>
  <c r="H21" i="32"/>
  <c r="H20" i="32"/>
  <c r="K20" i="32" s="1"/>
  <c r="M20" i="32" s="1"/>
  <c r="I17" i="32"/>
  <c r="I93" i="32"/>
  <c r="J93" i="32" s="1"/>
  <c r="L93" i="32" s="1"/>
  <c r="I84" i="32"/>
  <c r="I62" i="32"/>
  <c r="H17" i="32"/>
  <c r="I16" i="32"/>
  <c r="I70" i="32"/>
  <c r="I81" i="32"/>
  <c r="I88" i="32"/>
  <c r="H88" i="32"/>
  <c r="I9" i="32"/>
  <c r="H9" i="32"/>
  <c r="H5" i="32"/>
  <c r="I5" i="32"/>
  <c r="I28" i="32"/>
  <c r="H28" i="32"/>
  <c r="I32" i="32"/>
  <c r="H32" i="32"/>
  <c r="I40" i="32"/>
  <c r="H40" i="32"/>
  <c r="H72" i="32"/>
  <c r="I72" i="32"/>
  <c r="H75" i="32"/>
  <c r="I75" i="32"/>
  <c r="H74" i="32"/>
  <c r="I74" i="32"/>
  <c r="H65" i="32"/>
  <c r="I89" i="32"/>
  <c r="I73" i="32"/>
  <c r="H77" i="32"/>
  <c r="I77" i="32"/>
  <c r="I11" i="32"/>
  <c r="H11" i="32"/>
  <c r="I7" i="32"/>
  <c r="H7" i="32"/>
  <c r="I3" i="32"/>
  <c r="H3" i="32"/>
  <c r="I26" i="32"/>
  <c r="H26" i="32"/>
  <c r="I30" i="32"/>
  <c r="H30" i="32"/>
  <c r="I34" i="32"/>
  <c r="H34" i="32"/>
  <c r="I38" i="32"/>
  <c r="H38" i="32"/>
  <c r="I42" i="32"/>
  <c r="H42" i="32"/>
  <c r="H64" i="32"/>
  <c r="I64" i="32"/>
  <c r="I79" i="32"/>
  <c r="H79" i="32"/>
  <c r="I95" i="32"/>
  <c r="H95" i="32"/>
  <c r="H67" i="32"/>
  <c r="I67" i="32"/>
  <c r="I86" i="32"/>
  <c r="H86" i="32"/>
  <c r="H45" i="32"/>
  <c r="I45" i="32"/>
  <c r="H49" i="32"/>
  <c r="I49" i="32"/>
  <c r="H53" i="32"/>
  <c r="I53" i="32"/>
  <c r="I57" i="32"/>
  <c r="H58" i="32"/>
  <c r="I58" i="32"/>
  <c r="H19" i="32"/>
  <c r="J19" i="32" s="1"/>
  <c r="L19" i="32" s="1"/>
  <c r="H15" i="32"/>
  <c r="I22" i="32"/>
  <c r="H61" i="32"/>
  <c r="I61" i="32"/>
  <c r="I24" i="32"/>
  <c r="H24" i="32"/>
  <c r="I36" i="32"/>
  <c r="H36" i="32"/>
  <c r="H56" i="32"/>
  <c r="I56" i="32"/>
  <c r="I87" i="32"/>
  <c r="H87" i="32"/>
  <c r="H59" i="32"/>
  <c r="I59" i="32"/>
  <c r="I94" i="32"/>
  <c r="H94" i="32"/>
  <c r="H47" i="32"/>
  <c r="I47" i="32"/>
  <c r="H51" i="32"/>
  <c r="I51" i="32"/>
  <c r="H78" i="32"/>
  <c r="I78" i="32"/>
  <c r="I80" i="32"/>
  <c r="H80" i="32"/>
  <c r="I12" i="32"/>
  <c r="H12" i="32"/>
  <c r="I8" i="32"/>
  <c r="H8" i="32"/>
  <c r="I4" i="32"/>
  <c r="H4" i="32"/>
  <c r="I25" i="32"/>
  <c r="H25" i="32"/>
  <c r="I29" i="32"/>
  <c r="H29" i="32"/>
  <c r="I33" i="32"/>
  <c r="H33" i="32"/>
  <c r="I37" i="32"/>
  <c r="H37" i="32"/>
  <c r="I41" i="32"/>
  <c r="H41" i="32"/>
  <c r="H60" i="32"/>
  <c r="I60" i="32"/>
  <c r="H76" i="32"/>
  <c r="I76" i="32"/>
  <c r="I91" i="32"/>
  <c r="H91" i="32"/>
  <c r="H63" i="32"/>
  <c r="I63" i="32"/>
  <c r="I82" i="32"/>
  <c r="H82" i="32"/>
  <c r="H44" i="32"/>
  <c r="I44" i="32"/>
  <c r="H48" i="32"/>
  <c r="I48" i="32"/>
  <c r="H52" i="32"/>
  <c r="I52" i="32"/>
  <c r="H66" i="32"/>
  <c r="I66" i="32"/>
  <c r="I96" i="32"/>
  <c r="H96" i="32"/>
  <c r="H69" i="32"/>
  <c r="I69" i="32"/>
  <c r="I10" i="32"/>
  <c r="H10" i="32"/>
  <c r="H6" i="32"/>
  <c r="I6" i="32"/>
  <c r="I23" i="32"/>
  <c r="H23" i="32"/>
  <c r="I27" i="32"/>
  <c r="H27" i="32"/>
  <c r="I31" i="32"/>
  <c r="H31" i="32"/>
  <c r="I35" i="32"/>
  <c r="H35" i="32"/>
  <c r="I39" i="32"/>
  <c r="H39" i="32"/>
  <c r="I43" i="32"/>
  <c r="H43" i="32"/>
  <c r="H68" i="32"/>
  <c r="I68" i="32"/>
  <c r="I83" i="32"/>
  <c r="H83" i="32"/>
  <c r="H55" i="32"/>
  <c r="I55" i="32"/>
  <c r="H71" i="32"/>
  <c r="I71" i="32"/>
  <c r="I90" i="32"/>
  <c r="H90" i="32"/>
  <c r="H46" i="32"/>
  <c r="I46" i="32"/>
  <c r="H50" i="32"/>
  <c r="I50" i="32"/>
  <c r="H54" i="32"/>
  <c r="I54" i="32"/>
  <c r="I85" i="32"/>
  <c r="H85" i="32"/>
  <c r="H18" i="32"/>
  <c r="H2" i="32"/>
  <c r="H5" i="31"/>
  <c r="I10" i="31"/>
  <c r="I5" i="31"/>
  <c r="I9" i="31"/>
  <c r="I6" i="31"/>
  <c r="H9" i="31"/>
  <c r="H10" i="31"/>
  <c r="K12" i="31"/>
  <c r="M12" i="31" s="1"/>
  <c r="H6" i="31"/>
  <c r="J12" i="31"/>
  <c r="L12" i="31" s="1"/>
  <c r="I85" i="31"/>
  <c r="H85" i="31"/>
  <c r="H22" i="31"/>
  <c r="I22" i="31"/>
  <c r="I82" i="31"/>
  <c r="H82" i="31"/>
  <c r="I90" i="31"/>
  <c r="H90" i="31"/>
  <c r="I93" i="31"/>
  <c r="H93" i="31"/>
  <c r="H29" i="31"/>
  <c r="I29" i="31"/>
  <c r="H37" i="31"/>
  <c r="I37" i="31"/>
  <c r="H49" i="31"/>
  <c r="I49" i="31"/>
  <c r="I58" i="31"/>
  <c r="H58" i="31"/>
  <c r="H19" i="31"/>
  <c r="I19" i="31"/>
  <c r="H30" i="31"/>
  <c r="I30" i="31"/>
  <c r="H38" i="31"/>
  <c r="I38" i="31"/>
  <c r="H54" i="31"/>
  <c r="I54" i="31"/>
  <c r="I57" i="31"/>
  <c r="H57" i="31"/>
  <c r="I95" i="31"/>
  <c r="H95" i="31"/>
  <c r="H20" i="31"/>
  <c r="I20" i="31"/>
  <c r="H24" i="31"/>
  <c r="I24" i="31"/>
  <c r="I55" i="31"/>
  <c r="H55" i="31"/>
  <c r="I86" i="31"/>
  <c r="H86" i="31"/>
  <c r="I94" i="31"/>
  <c r="H94" i="31"/>
  <c r="I87" i="31"/>
  <c r="H87" i="31"/>
  <c r="H15" i="31"/>
  <c r="I15" i="31"/>
  <c r="H27" i="31"/>
  <c r="I27" i="31"/>
  <c r="H31" i="31"/>
  <c r="I31" i="31"/>
  <c r="H35" i="31"/>
  <c r="I35" i="31"/>
  <c r="H39" i="31"/>
  <c r="I39" i="31"/>
  <c r="H43" i="31"/>
  <c r="I43" i="31"/>
  <c r="H47" i="31"/>
  <c r="I47" i="31"/>
  <c r="H51" i="31"/>
  <c r="I51" i="31"/>
  <c r="H78" i="31"/>
  <c r="I78" i="31"/>
  <c r="I60" i="31"/>
  <c r="H60" i="31"/>
  <c r="I64" i="31"/>
  <c r="H64" i="31"/>
  <c r="I68" i="31"/>
  <c r="H68" i="31"/>
  <c r="I72" i="31"/>
  <c r="H72" i="31"/>
  <c r="I76" i="31"/>
  <c r="H76" i="31"/>
  <c r="I8" i="31"/>
  <c r="H8" i="31"/>
  <c r="I7" i="31"/>
  <c r="H7" i="31"/>
  <c r="H14" i="31"/>
  <c r="I14" i="31"/>
  <c r="H26" i="31"/>
  <c r="I26" i="31"/>
  <c r="I79" i="31"/>
  <c r="H79" i="31"/>
  <c r="H17" i="31"/>
  <c r="I17" i="31"/>
  <c r="H33" i="31"/>
  <c r="I33" i="31"/>
  <c r="H41" i="31"/>
  <c r="I41" i="31"/>
  <c r="H45" i="31"/>
  <c r="I45" i="31"/>
  <c r="H53" i="31"/>
  <c r="I53" i="31"/>
  <c r="I62" i="31"/>
  <c r="H62" i="31"/>
  <c r="I66" i="31"/>
  <c r="H66" i="31"/>
  <c r="I70" i="31"/>
  <c r="H70" i="31"/>
  <c r="I74" i="31"/>
  <c r="H74" i="31"/>
  <c r="I3" i="31"/>
  <c r="H3" i="31"/>
  <c r="I89" i="31"/>
  <c r="H89" i="31"/>
  <c r="H23" i="31"/>
  <c r="I23" i="31"/>
  <c r="I2" i="31"/>
  <c r="H2" i="31"/>
  <c r="I84" i="31"/>
  <c r="H84" i="31"/>
  <c r="I92" i="31"/>
  <c r="H92" i="31"/>
  <c r="I83" i="31"/>
  <c r="H83" i="31"/>
  <c r="H18" i="31"/>
  <c r="I18" i="31"/>
  <c r="H34" i="31"/>
  <c r="I34" i="31"/>
  <c r="H42" i="31"/>
  <c r="I42" i="31"/>
  <c r="H46" i="31"/>
  <c r="I46" i="31"/>
  <c r="H50" i="31"/>
  <c r="I50" i="31"/>
  <c r="I59" i="31"/>
  <c r="H59" i="31"/>
  <c r="I63" i="31"/>
  <c r="H63" i="31"/>
  <c r="I67" i="31"/>
  <c r="H67" i="31"/>
  <c r="I71" i="31"/>
  <c r="H71" i="31"/>
  <c r="I75" i="31"/>
  <c r="H75" i="31"/>
  <c r="I11" i="31"/>
  <c r="H11" i="31"/>
  <c r="I81" i="31"/>
  <c r="H81" i="31"/>
  <c r="H13" i="31"/>
  <c r="I13" i="31"/>
  <c r="H21" i="31"/>
  <c r="I21" i="31"/>
  <c r="H25" i="31"/>
  <c r="I25" i="31"/>
  <c r="I80" i="31"/>
  <c r="H80" i="31"/>
  <c r="I88" i="31"/>
  <c r="H88" i="31"/>
  <c r="I96" i="31"/>
  <c r="H96" i="31"/>
  <c r="I91" i="31"/>
  <c r="H91" i="31"/>
  <c r="H16" i="31"/>
  <c r="I16" i="31"/>
  <c r="H28" i="31"/>
  <c r="I28" i="31"/>
  <c r="H32" i="31"/>
  <c r="I32" i="31"/>
  <c r="H36" i="31"/>
  <c r="I36" i="31"/>
  <c r="H40" i="31"/>
  <c r="I40" i="31"/>
  <c r="H44" i="31"/>
  <c r="I44" i="31"/>
  <c r="H48" i="31"/>
  <c r="I48" i="31"/>
  <c r="H52" i="31"/>
  <c r="I52" i="31"/>
  <c r="H56" i="31"/>
  <c r="I56" i="31"/>
  <c r="I61" i="31"/>
  <c r="H61" i="31"/>
  <c r="I65" i="31"/>
  <c r="H65" i="31"/>
  <c r="I69" i="31"/>
  <c r="H69" i="31"/>
  <c r="I73" i="31"/>
  <c r="H73" i="31"/>
  <c r="I77" i="31"/>
  <c r="H77" i="31"/>
  <c r="I4" i="31"/>
  <c r="H4" i="31"/>
  <c r="I93" i="30"/>
  <c r="J93" i="30" s="1"/>
  <c r="L93" i="30" s="1"/>
  <c r="I35" i="30"/>
  <c r="H35" i="30"/>
  <c r="I43" i="30"/>
  <c r="H43" i="30"/>
  <c r="I47" i="30"/>
  <c r="H47" i="30"/>
  <c r="I80" i="30"/>
  <c r="H80" i="30"/>
  <c r="I88" i="30"/>
  <c r="H88" i="30"/>
  <c r="I57" i="30"/>
  <c r="H57" i="30"/>
  <c r="I61" i="30"/>
  <c r="H61" i="30"/>
  <c r="I65" i="30"/>
  <c r="H65" i="30"/>
  <c r="I73" i="30"/>
  <c r="H73" i="30"/>
  <c r="I77" i="30"/>
  <c r="H77" i="30"/>
  <c r="I11" i="30"/>
  <c r="H11" i="30"/>
  <c r="I7" i="30"/>
  <c r="H7" i="30"/>
  <c r="I3" i="30"/>
  <c r="H3" i="30"/>
  <c r="I79" i="30"/>
  <c r="H79" i="30"/>
  <c r="I23" i="30"/>
  <c r="H23" i="30"/>
  <c r="I19" i="30"/>
  <c r="H19" i="30"/>
  <c r="I15" i="30"/>
  <c r="H15" i="30"/>
  <c r="I32" i="30"/>
  <c r="H32" i="30"/>
  <c r="I36" i="30"/>
  <c r="H36" i="30"/>
  <c r="I40" i="30"/>
  <c r="H40" i="30"/>
  <c r="I44" i="30"/>
  <c r="H44" i="30"/>
  <c r="I48" i="30"/>
  <c r="H48" i="30"/>
  <c r="I52" i="30"/>
  <c r="H52" i="30"/>
  <c r="I82" i="30"/>
  <c r="H82" i="30"/>
  <c r="I90" i="30"/>
  <c r="H90" i="30"/>
  <c r="H78" i="30"/>
  <c r="I78" i="30"/>
  <c r="I58" i="30"/>
  <c r="H58" i="30"/>
  <c r="I62" i="30"/>
  <c r="H62" i="30"/>
  <c r="I66" i="30"/>
  <c r="H66" i="30"/>
  <c r="I70" i="30"/>
  <c r="H70" i="30"/>
  <c r="I74" i="30"/>
  <c r="H74" i="30"/>
  <c r="I85" i="30"/>
  <c r="H85" i="30"/>
  <c r="I28" i="30"/>
  <c r="H28" i="30"/>
  <c r="I10" i="30"/>
  <c r="H10" i="30"/>
  <c r="I6" i="30"/>
  <c r="H6" i="30"/>
  <c r="I81" i="30"/>
  <c r="H81" i="30"/>
  <c r="I26" i="30"/>
  <c r="H26" i="30"/>
  <c r="I22" i="30"/>
  <c r="H22" i="30"/>
  <c r="I18" i="30"/>
  <c r="H18" i="30"/>
  <c r="I14" i="30"/>
  <c r="H14" i="30"/>
  <c r="I33" i="30"/>
  <c r="H33" i="30"/>
  <c r="I37" i="30"/>
  <c r="H37" i="30"/>
  <c r="I41" i="30"/>
  <c r="H41" i="30"/>
  <c r="I45" i="30"/>
  <c r="H45" i="30"/>
  <c r="I49" i="30"/>
  <c r="H49" i="30"/>
  <c r="I53" i="30"/>
  <c r="H53" i="30"/>
  <c r="I84" i="30"/>
  <c r="H84" i="30"/>
  <c r="I92" i="30"/>
  <c r="H92" i="30"/>
  <c r="I55" i="30"/>
  <c r="H55" i="30"/>
  <c r="I59" i="30"/>
  <c r="H59" i="30"/>
  <c r="I63" i="30"/>
  <c r="H63" i="30"/>
  <c r="I67" i="30"/>
  <c r="H67" i="30"/>
  <c r="I71" i="30"/>
  <c r="H71" i="30"/>
  <c r="I75" i="30"/>
  <c r="H75" i="30"/>
  <c r="I31" i="30"/>
  <c r="H31" i="30"/>
  <c r="I27" i="30"/>
  <c r="H27" i="30"/>
  <c r="I9" i="30"/>
  <c r="H9" i="30"/>
  <c r="I5" i="30"/>
  <c r="H5" i="30"/>
  <c r="I91" i="30"/>
  <c r="H91" i="30"/>
  <c r="H2" i="30"/>
  <c r="J2" i="30" s="1"/>
  <c r="L2" i="30" s="1"/>
  <c r="I87" i="30"/>
  <c r="H87" i="30"/>
  <c r="I24" i="30"/>
  <c r="H24" i="30"/>
  <c r="I20" i="30"/>
  <c r="H20" i="30"/>
  <c r="I16" i="30"/>
  <c r="H16" i="30"/>
  <c r="I39" i="30"/>
  <c r="H39" i="30"/>
  <c r="I51" i="30"/>
  <c r="H51" i="30"/>
  <c r="I96" i="30"/>
  <c r="H96" i="30"/>
  <c r="I69" i="30"/>
  <c r="H69" i="30"/>
  <c r="I29" i="30"/>
  <c r="H29" i="30"/>
  <c r="I89" i="30"/>
  <c r="H89" i="30"/>
  <c r="I95" i="30"/>
  <c r="H95" i="30"/>
  <c r="I25" i="30"/>
  <c r="H25" i="30"/>
  <c r="I21" i="30"/>
  <c r="H21" i="30"/>
  <c r="I17" i="30"/>
  <c r="H17" i="30"/>
  <c r="I13" i="30"/>
  <c r="H13" i="30"/>
  <c r="I34" i="30"/>
  <c r="H34" i="30"/>
  <c r="I38" i="30"/>
  <c r="H38" i="30"/>
  <c r="I42" i="30"/>
  <c r="H42" i="30"/>
  <c r="I46" i="30"/>
  <c r="H46" i="30"/>
  <c r="I50" i="30"/>
  <c r="H50" i="30"/>
  <c r="I54" i="30"/>
  <c r="H54" i="30"/>
  <c r="I86" i="30"/>
  <c r="H86" i="30"/>
  <c r="I94" i="30"/>
  <c r="H94" i="30"/>
  <c r="I56" i="30"/>
  <c r="H56" i="30"/>
  <c r="I60" i="30"/>
  <c r="H60" i="30"/>
  <c r="I64" i="30"/>
  <c r="H64" i="30"/>
  <c r="I68" i="30"/>
  <c r="H68" i="30"/>
  <c r="I72" i="30"/>
  <c r="H72" i="30"/>
  <c r="I76" i="30"/>
  <c r="H76" i="30"/>
  <c r="I30" i="30"/>
  <c r="H30" i="30"/>
  <c r="I12" i="30"/>
  <c r="H12" i="30"/>
  <c r="I8" i="30"/>
  <c r="H8" i="30"/>
  <c r="I4" i="30"/>
  <c r="H4" i="30"/>
  <c r="I83" i="30"/>
  <c r="H83" i="30"/>
  <c r="H89" i="29"/>
  <c r="H79" i="29"/>
  <c r="H95" i="29"/>
  <c r="I95" i="29"/>
  <c r="I2" i="29"/>
  <c r="I79" i="29"/>
  <c r="J79" i="29" s="1"/>
  <c r="L79" i="29" s="1"/>
  <c r="I81" i="29"/>
  <c r="H34" i="29"/>
  <c r="I34" i="29"/>
  <c r="H42" i="29"/>
  <c r="I42" i="29"/>
  <c r="H50" i="29"/>
  <c r="I50" i="29"/>
  <c r="H54" i="29"/>
  <c r="I54" i="29"/>
  <c r="I94" i="29"/>
  <c r="H94" i="29"/>
  <c r="I60" i="29"/>
  <c r="H60" i="29"/>
  <c r="I68" i="29"/>
  <c r="H68" i="29"/>
  <c r="I72" i="29"/>
  <c r="H72" i="29"/>
  <c r="I76" i="29"/>
  <c r="H76" i="29"/>
  <c r="H12" i="29"/>
  <c r="I12" i="29"/>
  <c r="I22" i="29"/>
  <c r="H22" i="29"/>
  <c r="H18" i="29"/>
  <c r="I18" i="29"/>
  <c r="H14" i="29"/>
  <c r="I14" i="29"/>
  <c r="H27" i="29"/>
  <c r="I27" i="29"/>
  <c r="H31" i="29"/>
  <c r="I31" i="29"/>
  <c r="H35" i="29"/>
  <c r="I35" i="29"/>
  <c r="H39" i="29"/>
  <c r="I39" i="29"/>
  <c r="H43" i="29"/>
  <c r="I43" i="29"/>
  <c r="H47" i="29"/>
  <c r="I47" i="29"/>
  <c r="H51" i="29"/>
  <c r="I51" i="29"/>
  <c r="I80" i="29"/>
  <c r="H80" i="29"/>
  <c r="I88" i="29"/>
  <c r="H88" i="29"/>
  <c r="I96" i="29"/>
  <c r="H96" i="29"/>
  <c r="I57" i="29"/>
  <c r="H57" i="29"/>
  <c r="I61" i="29"/>
  <c r="H61" i="29"/>
  <c r="I65" i="29"/>
  <c r="H65" i="29"/>
  <c r="I69" i="29"/>
  <c r="H69" i="29"/>
  <c r="I73" i="29"/>
  <c r="H73" i="29"/>
  <c r="I77" i="29"/>
  <c r="H77" i="29"/>
  <c r="H11" i="29"/>
  <c r="I11" i="29"/>
  <c r="H7" i="29"/>
  <c r="I7" i="29"/>
  <c r="I3" i="29"/>
  <c r="H3" i="29"/>
  <c r="H87" i="29"/>
  <c r="J87" i="29" s="1"/>
  <c r="L87" i="29" s="1"/>
  <c r="H91" i="29"/>
  <c r="J91" i="29" s="1"/>
  <c r="L91" i="29" s="1"/>
  <c r="I23" i="29"/>
  <c r="H23" i="29"/>
  <c r="I26" i="29"/>
  <c r="H26" i="29"/>
  <c r="I4" i="29"/>
  <c r="H4" i="29"/>
  <c r="I93" i="29"/>
  <c r="H93" i="29"/>
  <c r="I21" i="29"/>
  <c r="H21" i="29"/>
  <c r="H17" i="29"/>
  <c r="I17" i="29"/>
  <c r="H13" i="29"/>
  <c r="I13" i="29"/>
  <c r="I24" i="29"/>
  <c r="H24" i="29"/>
  <c r="H28" i="29"/>
  <c r="I28" i="29"/>
  <c r="H32" i="29"/>
  <c r="I32" i="29"/>
  <c r="H36" i="29"/>
  <c r="I36" i="29"/>
  <c r="H40" i="29"/>
  <c r="I40" i="29"/>
  <c r="H44" i="29"/>
  <c r="I44" i="29"/>
  <c r="H48" i="29"/>
  <c r="I48" i="29"/>
  <c r="H52" i="29"/>
  <c r="I52" i="29"/>
  <c r="I82" i="29"/>
  <c r="H82" i="29"/>
  <c r="I90" i="29"/>
  <c r="H90" i="29"/>
  <c r="H78" i="29"/>
  <c r="I78" i="29"/>
  <c r="I58" i="29"/>
  <c r="H58" i="29"/>
  <c r="I62" i="29"/>
  <c r="H62" i="29"/>
  <c r="I66" i="29"/>
  <c r="H66" i="29"/>
  <c r="I70" i="29"/>
  <c r="H70" i="29"/>
  <c r="I74" i="29"/>
  <c r="H74" i="29"/>
  <c r="H81" i="29"/>
  <c r="I10" i="29"/>
  <c r="H10" i="29"/>
  <c r="I6" i="29"/>
  <c r="H6" i="29"/>
  <c r="H2" i="29"/>
  <c r="J2" i="29" s="1"/>
  <c r="L2" i="29" s="1"/>
  <c r="H19" i="29"/>
  <c r="I19" i="29"/>
  <c r="I15" i="29"/>
  <c r="H15" i="29"/>
  <c r="H30" i="29"/>
  <c r="I30" i="29"/>
  <c r="H38" i="29"/>
  <c r="I38" i="29"/>
  <c r="H46" i="29"/>
  <c r="I46" i="29"/>
  <c r="I86" i="29"/>
  <c r="H86" i="29"/>
  <c r="I56" i="29"/>
  <c r="H56" i="29"/>
  <c r="I64" i="29"/>
  <c r="H64" i="29"/>
  <c r="I8" i="29"/>
  <c r="H8" i="29"/>
  <c r="I89" i="29"/>
  <c r="K89" i="29" s="1"/>
  <c r="M89" i="29" s="1"/>
  <c r="I85" i="29"/>
  <c r="H85" i="29"/>
  <c r="H20" i="29"/>
  <c r="I20" i="29"/>
  <c r="I16" i="29"/>
  <c r="H16" i="29"/>
  <c r="H25" i="29"/>
  <c r="I25" i="29"/>
  <c r="H29" i="29"/>
  <c r="I29" i="29"/>
  <c r="H33" i="29"/>
  <c r="I33" i="29"/>
  <c r="H37" i="29"/>
  <c r="I37" i="29"/>
  <c r="H41" i="29"/>
  <c r="I41" i="29"/>
  <c r="H45" i="29"/>
  <c r="I45" i="29"/>
  <c r="H49" i="29"/>
  <c r="I49" i="29"/>
  <c r="H53" i="29"/>
  <c r="I53" i="29"/>
  <c r="I84" i="29"/>
  <c r="H84" i="29"/>
  <c r="I92" i="29"/>
  <c r="H92" i="29"/>
  <c r="I55" i="29"/>
  <c r="H55" i="29"/>
  <c r="I59" i="29"/>
  <c r="H59" i="29"/>
  <c r="I63" i="29"/>
  <c r="H63" i="29"/>
  <c r="I67" i="29"/>
  <c r="H67" i="29"/>
  <c r="I71" i="29"/>
  <c r="H71" i="29"/>
  <c r="I75" i="29"/>
  <c r="H75" i="29"/>
  <c r="I83" i="29"/>
  <c r="H83" i="29"/>
  <c r="I9" i="29"/>
  <c r="H9" i="29"/>
  <c r="I5" i="29"/>
  <c r="H5" i="29"/>
  <c r="I95" i="28"/>
  <c r="H95" i="28"/>
  <c r="I39" i="28"/>
  <c r="H39" i="28"/>
  <c r="I88" i="28"/>
  <c r="H88" i="28"/>
  <c r="I23" i="28"/>
  <c r="H23" i="28"/>
  <c r="I24" i="28"/>
  <c r="H24" i="28"/>
  <c r="I16" i="28"/>
  <c r="H16" i="28"/>
  <c r="I83" i="28"/>
  <c r="H83" i="28"/>
  <c r="H81" i="28"/>
  <c r="I81" i="28"/>
  <c r="I28" i="28"/>
  <c r="H28" i="28"/>
  <c r="I32" i="28"/>
  <c r="H32" i="28"/>
  <c r="I36" i="28"/>
  <c r="H36" i="28"/>
  <c r="I40" i="28"/>
  <c r="H40" i="28"/>
  <c r="I44" i="28"/>
  <c r="H44" i="28"/>
  <c r="I48" i="28"/>
  <c r="H48" i="28"/>
  <c r="I52" i="28"/>
  <c r="H52" i="28"/>
  <c r="I82" i="28"/>
  <c r="H82" i="28"/>
  <c r="I90" i="28"/>
  <c r="H90" i="28"/>
  <c r="H55" i="28"/>
  <c r="I55" i="28"/>
  <c r="H59" i="28"/>
  <c r="I59" i="28"/>
  <c r="H63" i="28"/>
  <c r="I63" i="28"/>
  <c r="H67" i="28"/>
  <c r="I67" i="28"/>
  <c r="H71" i="28"/>
  <c r="I71" i="28"/>
  <c r="H75" i="28"/>
  <c r="I75" i="28"/>
  <c r="I11" i="28"/>
  <c r="H11" i="28"/>
  <c r="I7" i="28"/>
  <c r="H7" i="28"/>
  <c r="I3" i="28"/>
  <c r="H3" i="28"/>
  <c r="I21" i="28"/>
  <c r="H21" i="28"/>
  <c r="I13" i="28"/>
  <c r="H13" i="28"/>
  <c r="I93" i="28"/>
  <c r="H93" i="28"/>
  <c r="I2" i="28"/>
  <c r="H2" i="28"/>
  <c r="H27" i="28"/>
  <c r="I27" i="28"/>
  <c r="H35" i="28"/>
  <c r="I35" i="28"/>
  <c r="I43" i="28"/>
  <c r="H43" i="28"/>
  <c r="I47" i="28"/>
  <c r="H47" i="28"/>
  <c r="I51" i="28"/>
  <c r="H51" i="28"/>
  <c r="I96" i="28"/>
  <c r="H96" i="28"/>
  <c r="I58" i="28"/>
  <c r="H58" i="28"/>
  <c r="I62" i="28"/>
  <c r="H62" i="28"/>
  <c r="I66" i="28"/>
  <c r="H66" i="28"/>
  <c r="I70" i="28"/>
  <c r="H70" i="28"/>
  <c r="I74" i="28"/>
  <c r="H74" i="28"/>
  <c r="I12" i="28"/>
  <c r="H12" i="28"/>
  <c r="I8" i="28"/>
  <c r="H8" i="28"/>
  <c r="I15" i="28"/>
  <c r="H15" i="28"/>
  <c r="I22" i="28"/>
  <c r="H22" i="28"/>
  <c r="I14" i="28"/>
  <c r="H14" i="28"/>
  <c r="I87" i="28"/>
  <c r="H87" i="28"/>
  <c r="H80" i="28"/>
  <c r="I80" i="28"/>
  <c r="H29" i="28"/>
  <c r="I29" i="28"/>
  <c r="H33" i="28"/>
  <c r="I33" i="28"/>
  <c r="I37" i="28"/>
  <c r="H37" i="28"/>
  <c r="I41" i="28"/>
  <c r="H41" i="28"/>
  <c r="I45" i="28"/>
  <c r="H45" i="28"/>
  <c r="I49" i="28"/>
  <c r="H49" i="28"/>
  <c r="I53" i="28"/>
  <c r="H53" i="28"/>
  <c r="I84" i="28"/>
  <c r="H84" i="28"/>
  <c r="I92" i="28"/>
  <c r="H92" i="28"/>
  <c r="I56" i="28"/>
  <c r="H56" i="28"/>
  <c r="I60" i="28"/>
  <c r="H60" i="28"/>
  <c r="I64" i="28"/>
  <c r="H64" i="28"/>
  <c r="I68" i="28"/>
  <c r="H68" i="28"/>
  <c r="I72" i="28"/>
  <c r="H72" i="28"/>
  <c r="I76" i="28"/>
  <c r="H76" i="28"/>
  <c r="I10" i="28"/>
  <c r="H10" i="28"/>
  <c r="I6" i="28"/>
  <c r="H6" i="28"/>
  <c r="I85" i="28"/>
  <c r="H85" i="28"/>
  <c r="I19" i="28"/>
  <c r="H19" i="28"/>
  <c r="H89" i="28"/>
  <c r="J89" i="28" s="1"/>
  <c r="L89" i="28" s="1"/>
  <c r="I18" i="28"/>
  <c r="H18" i="28"/>
  <c r="H31" i="28"/>
  <c r="I31" i="28"/>
  <c r="H78" i="28"/>
  <c r="I78" i="28"/>
  <c r="I4" i="28"/>
  <c r="H4" i="28"/>
  <c r="I20" i="28"/>
  <c r="H20" i="28"/>
  <c r="H79" i="28"/>
  <c r="I79" i="28"/>
  <c r="I91" i="28"/>
  <c r="H91" i="28"/>
  <c r="I26" i="28"/>
  <c r="H26" i="28"/>
  <c r="I30" i="28"/>
  <c r="H30" i="28"/>
  <c r="I34" i="28"/>
  <c r="H34" i="28"/>
  <c r="I38" i="28"/>
  <c r="H38" i="28"/>
  <c r="I42" i="28"/>
  <c r="H42" i="28"/>
  <c r="I46" i="28"/>
  <c r="H46" i="28"/>
  <c r="I50" i="28"/>
  <c r="H50" i="28"/>
  <c r="I54" i="28"/>
  <c r="H54" i="28"/>
  <c r="I86" i="28"/>
  <c r="H86" i="28"/>
  <c r="I94" i="28"/>
  <c r="H94" i="28"/>
  <c r="H57" i="28"/>
  <c r="I57" i="28"/>
  <c r="H61" i="28"/>
  <c r="I61" i="28"/>
  <c r="H65" i="28"/>
  <c r="I65" i="28"/>
  <c r="H69" i="28"/>
  <c r="I69" i="28"/>
  <c r="H73" i="28"/>
  <c r="I73" i="28"/>
  <c r="H77" i="28"/>
  <c r="I77" i="28"/>
  <c r="I9" i="28"/>
  <c r="H9" i="28"/>
  <c r="I5" i="28"/>
  <c r="H5" i="28"/>
  <c r="I25" i="28"/>
  <c r="H25" i="28"/>
  <c r="I17" i="28"/>
  <c r="H17" i="28"/>
  <c r="H89" i="27"/>
  <c r="I89" i="27"/>
  <c r="H81" i="27"/>
  <c r="K81" i="27" s="1"/>
  <c r="M81" i="27" s="1"/>
  <c r="J91" i="27"/>
  <c r="L91" i="27" s="1"/>
  <c r="I95" i="27"/>
  <c r="H95" i="27"/>
  <c r="I22" i="27"/>
  <c r="H22" i="27"/>
  <c r="I14" i="27"/>
  <c r="H14" i="27"/>
  <c r="I11" i="27"/>
  <c r="H11" i="27"/>
  <c r="I3" i="27"/>
  <c r="H3" i="27"/>
  <c r="H35" i="27"/>
  <c r="I35" i="27"/>
  <c r="H47" i="27"/>
  <c r="I47" i="27"/>
  <c r="I80" i="27"/>
  <c r="H80" i="27"/>
  <c r="I57" i="27"/>
  <c r="H57" i="27"/>
  <c r="I69" i="27"/>
  <c r="H69" i="27"/>
  <c r="I77" i="27"/>
  <c r="H77" i="27"/>
  <c r="I87" i="27"/>
  <c r="H87" i="27"/>
  <c r="I21" i="27"/>
  <c r="H21" i="27"/>
  <c r="I17" i="27"/>
  <c r="H17" i="27"/>
  <c r="I13" i="27"/>
  <c r="H13" i="27"/>
  <c r="I93" i="27"/>
  <c r="H93" i="27"/>
  <c r="H10" i="27"/>
  <c r="I10" i="27"/>
  <c r="I6" i="27"/>
  <c r="H6" i="27"/>
  <c r="I24" i="27"/>
  <c r="H24" i="27"/>
  <c r="I28" i="27"/>
  <c r="H28" i="27"/>
  <c r="I32" i="27"/>
  <c r="H32" i="27"/>
  <c r="H36" i="27"/>
  <c r="I36" i="27"/>
  <c r="H40" i="27"/>
  <c r="I40" i="27"/>
  <c r="H44" i="27"/>
  <c r="I44" i="27"/>
  <c r="H48" i="27"/>
  <c r="I48" i="27"/>
  <c r="H52" i="27"/>
  <c r="I52" i="27"/>
  <c r="I82" i="27"/>
  <c r="H82" i="27"/>
  <c r="I90" i="27"/>
  <c r="H90" i="27"/>
  <c r="H78" i="27"/>
  <c r="I78" i="27"/>
  <c r="I58" i="27"/>
  <c r="H58" i="27"/>
  <c r="I62" i="27"/>
  <c r="H62" i="27"/>
  <c r="I66" i="27"/>
  <c r="H66" i="27"/>
  <c r="I70" i="27"/>
  <c r="H70" i="27"/>
  <c r="I74" i="27"/>
  <c r="H74" i="27"/>
  <c r="I83" i="27"/>
  <c r="H83" i="27"/>
  <c r="K91" i="27"/>
  <c r="M91" i="27" s="1"/>
  <c r="I7" i="27"/>
  <c r="H7" i="27"/>
  <c r="I27" i="27"/>
  <c r="H27" i="27"/>
  <c r="I31" i="27"/>
  <c r="H31" i="27"/>
  <c r="H39" i="27"/>
  <c r="I39" i="27"/>
  <c r="H43" i="27"/>
  <c r="I43" i="27"/>
  <c r="H51" i="27"/>
  <c r="I51" i="27"/>
  <c r="I88" i="27"/>
  <c r="H88" i="27"/>
  <c r="I96" i="27"/>
  <c r="H96" i="27"/>
  <c r="I61" i="27"/>
  <c r="H61" i="27"/>
  <c r="I65" i="27"/>
  <c r="H65" i="27"/>
  <c r="I73" i="27"/>
  <c r="H73" i="27"/>
  <c r="I79" i="27"/>
  <c r="H79" i="27"/>
  <c r="I20" i="27"/>
  <c r="H20" i="27"/>
  <c r="I16" i="27"/>
  <c r="H16" i="27"/>
  <c r="I85" i="27"/>
  <c r="H85" i="27"/>
  <c r="I9" i="27"/>
  <c r="H9" i="27"/>
  <c r="I5" i="27"/>
  <c r="H5" i="27"/>
  <c r="I25" i="27"/>
  <c r="H25" i="27"/>
  <c r="I29" i="27"/>
  <c r="H29" i="27"/>
  <c r="H33" i="27"/>
  <c r="I33" i="27"/>
  <c r="H37" i="27"/>
  <c r="I37" i="27"/>
  <c r="H41" i="27"/>
  <c r="I41" i="27"/>
  <c r="H45" i="27"/>
  <c r="I45" i="27"/>
  <c r="H49" i="27"/>
  <c r="I49" i="27"/>
  <c r="H53" i="27"/>
  <c r="I53" i="27"/>
  <c r="I84" i="27"/>
  <c r="H84" i="27"/>
  <c r="I92" i="27"/>
  <c r="H92" i="27"/>
  <c r="I55" i="27"/>
  <c r="H55" i="27"/>
  <c r="I59" i="27"/>
  <c r="H59" i="27"/>
  <c r="I63" i="27"/>
  <c r="H63" i="27"/>
  <c r="I67" i="27"/>
  <c r="H67" i="27"/>
  <c r="I71" i="27"/>
  <c r="H71" i="27"/>
  <c r="I75" i="27"/>
  <c r="H75" i="27"/>
  <c r="J89" i="27"/>
  <c r="L89" i="27" s="1"/>
  <c r="H2" i="27"/>
  <c r="J2" i="27" s="1"/>
  <c r="L2" i="27" s="1"/>
  <c r="I18" i="27"/>
  <c r="H18" i="27"/>
  <c r="I23" i="27"/>
  <c r="H23" i="27"/>
  <c r="I19" i="27"/>
  <c r="H19" i="27"/>
  <c r="I15" i="27"/>
  <c r="H15" i="27"/>
  <c r="H12" i="27"/>
  <c r="I12" i="27"/>
  <c r="H8" i="27"/>
  <c r="I8" i="27"/>
  <c r="I4" i="27"/>
  <c r="H4" i="27"/>
  <c r="I26" i="27"/>
  <c r="H26" i="27"/>
  <c r="I30" i="27"/>
  <c r="H30" i="27"/>
  <c r="H34" i="27"/>
  <c r="I34" i="27"/>
  <c r="H38" i="27"/>
  <c r="I38" i="27"/>
  <c r="H42" i="27"/>
  <c r="I42" i="27"/>
  <c r="H46" i="27"/>
  <c r="I46" i="27"/>
  <c r="H50" i="27"/>
  <c r="I50" i="27"/>
  <c r="H54" i="27"/>
  <c r="I54" i="27"/>
  <c r="I86" i="27"/>
  <c r="H86" i="27"/>
  <c r="I94" i="27"/>
  <c r="H94" i="27"/>
  <c r="I56" i="27"/>
  <c r="H56" i="27"/>
  <c r="I60" i="27"/>
  <c r="H60" i="27"/>
  <c r="I64" i="27"/>
  <c r="H64" i="27"/>
  <c r="I68" i="27"/>
  <c r="H68" i="27"/>
  <c r="I72" i="27"/>
  <c r="H72" i="27"/>
  <c r="I76" i="27"/>
  <c r="H76" i="27"/>
  <c r="J2" i="26"/>
  <c r="L2" i="26" s="1"/>
  <c r="I34" i="26"/>
  <c r="H34" i="26"/>
  <c r="I26" i="26"/>
  <c r="H26" i="26"/>
  <c r="I17" i="26"/>
  <c r="H17" i="26"/>
  <c r="H10" i="26"/>
  <c r="I10" i="26"/>
  <c r="I86" i="26"/>
  <c r="H86" i="26"/>
  <c r="I45" i="26"/>
  <c r="H45" i="26"/>
  <c r="I53" i="26"/>
  <c r="H53" i="26"/>
  <c r="I64" i="26"/>
  <c r="H64" i="26"/>
  <c r="I95" i="26"/>
  <c r="H95" i="26"/>
  <c r="I31" i="26"/>
  <c r="H31" i="26"/>
  <c r="I27" i="26"/>
  <c r="H27" i="26"/>
  <c r="I22" i="26"/>
  <c r="H22" i="26"/>
  <c r="I18" i="26"/>
  <c r="H18" i="26"/>
  <c r="I14" i="26"/>
  <c r="H14" i="26"/>
  <c r="I93" i="26"/>
  <c r="H93" i="26"/>
  <c r="I11" i="26"/>
  <c r="H11" i="26"/>
  <c r="H7" i="26"/>
  <c r="I7" i="26"/>
  <c r="I3" i="26"/>
  <c r="H3" i="26"/>
  <c r="I84" i="26"/>
  <c r="H84" i="26"/>
  <c r="I92" i="26"/>
  <c r="H92" i="26"/>
  <c r="I36" i="26"/>
  <c r="H36" i="26"/>
  <c r="I40" i="26"/>
  <c r="H40" i="26"/>
  <c r="I44" i="26"/>
  <c r="H44" i="26"/>
  <c r="I48" i="26"/>
  <c r="H48" i="26"/>
  <c r="I52" i="26"/>
  <c r="H52" i="26"/>
  <c r="I55" i="26"/>
  <c r="H55" i="26"/>
  <c r="I59" i="26"/>
  <c r="H59" i="26"/>
  <c r="I63" i="26"/>
  <c r="H63" i="26"/>
  <c r="I67" i="26"/>
  <c r="H67" i="26"/>
  <c r="I71" i="26"/>
  <c r="H71" i="26"/>
  <c r="I75" i="26"/>
  <c r="H75" i="26"/>
  <c r="I94" i="26"/>
  <c r="H94" i="26"/>
  <c r="I37" i="26"/>
  <c r="H37" i="26"/>
  <c r="I49" i="26"/>
  <c r="H49" i="26"/>
  <c r="I60" i="26"/>
  <c r="H60" i="26"/>
  <c r="I72" i="26"/>
  <c r="H72" i="26"/>
  <c r="K2" i="26"/>
  <c r="M2" i="26" s="1"/>
  <c r="I79" i="26"/>
  <c r="H79" i="26"/>
  <c r="I33" i="26"/>
  <c r="H33" i="26"/>
  <c r="I29" i="26"/>
  <c r="H29" i="26"/>
  <c r="I25" i="26"/>
  <c r="H25" i="26"/>
  <c r="I20" i="26"/>
  <c r="H20" i="26"/>
  <c r="I16" i="26"/>
  <c r="H16" i="26"/>
  <c r="I9" i="26"/>
  <c r="H9" i="26"/>
  <c r="H5" i="26"/>
  <c r="I5" i="26"/>
  <c r="I80" i="26"/>
  <c r="H80" i="26"/>
  <c r="I88" i="26"/>
  <c r="H88" i="26"/>
  <c r="I96" i="26"/>
  <c r="H96" i="26"/>
  <c r="I38" i="26"/>
  <c r="H38" i="26"/>
  <c r="I42" i="26"/>
  <c r="H42" i="26"/>
  <c r="I46" i="26"/>
  <c r="H46" i="26"/>
  <c r="I50" i="26"/>
  <c r="H50" i="26"/>
  <c r="I54" i="26"/>
  <c r="H54" i="26"/>
  <c r="I57" i="26"/>
  <c r="H57" i="26"/>
  <c r="I61" i="26"/>
  <c r="H61" i="26"/>
  <c r="I65" i="26"/>
  <c r="H65" i="26"/>
  <c r="I69" i="26"/>
  <c r="H69" i="26"/>
  <c r="I73" i="26"/>
  <c r="H73" i="26"/>
  <c r="I77" i="26"/>
  <c r="H77" i="26"/>
  <c r="I89" i="26"/>
  <c r="H89" i="26"/>
  <c r="H91" i="26"/>
  <c r="J91" i="26" s="1"/>
  <c r="L91" i="26" s="1"/>
  <c r="I87" i="26"/>
  <c r="H87" i="26"/>
  <c r="I30" i="26"/>
  <c r="H30" i="26"/>
  <c r="I21" i="26"/>
  <c r="H21" i="26"/>
  <c r="I13" i="26"/>
  <c r="H13" i="26"/>
  <c r="I85" i="26"/>
  <c r="H85" i="26"/>
  <c r="H6" i="26"/>
  <c r="I6" i="26"/>
  <c r="I41" i="26"/>
  <c r="H41" i="26"/>
  <c r="I56" i="26"/>
  <c r="H56" i="26"/>
  <c r="I68" i="26"/>
  <c r="H68" i="26"/>
  <c r="I76" i="26"/>
  <c r="H76" i="26"/>
  <c r="I83" i="26"/>
  <c r="H83" i="26"/>
  <c r="I32" i="26"/>
  <c r="H32" i="26"/>
  <c r="I28" i="26"/>
  <c r="H28" i="26"/>
  <c r="I23" i="26"/>
  <c r="H23" i="26"/>
  <c r="I19" i="26"/>
  <c r="H19" i="26"/>
  <c r="I15" i="26"/>
  <c r="H15" i="26"/>
  <c r="H12" i="26"/>
  <c r="I12" i="26"/>
  <c r="H8" i="26"/>
  <c r="I8" i="26"/>
  <c r="H4" i="26"/>
  <c r="I4" i="26"/>
  <c r="I82" i="26"/>
  <c r="H82" i="26"/>
  <c r="I90" i="26"/>
  <c r="H90" i="26"/>
  <c r="I35" i="26"/>
  <c r="H35" i="26"/>
  <c r="I39" i="26"/>
  <c r="H39" i="26"/>
  <c r="I43" i="26"/>
  <c r="H43" i="26"/>
  <c r="I47" i="26"/>
  <c r="H47" i="26"/>
  <c r="I51" i="26"/>
  <c r="H51" i="26"/>
  <c r="H78" i="26"/>
  <c r="I78" i="26"/>
  <c r="I58" i="26"/>
  <c r="H58" i="26"/>
  <c r="I62" i="26"/>
  <c r="H62" i="26"/>
  <c r="I66" i="26"/>
  <c r="H66" i="26"/>
  <c r="I70" i="26"/>
  <c r="H70" i="26"/>
  <c r="I74" i="26"/>
  <c r="H74" i="26"/>
  <c r="I24" i="26"/>
  <c r="H24" i="26"/>
  <c r="I81" i="26"/>
  <c r="H81" i="26"/>
  <c r="I19" i="25"/>
  <c r="H19" i="25"/>
  <c r="H31" i="25"/>
  <c r="I31" i="25"/>
  <c r="H39" i="25"/>
  <c r="I39" i="25"/>
  <c r="H51" i="25"/>
  <c r="I51" i="25"/>
  <c r="I82" i="25"/>
  <c r="H82" i="25"/>
  <c r="I90" i="25"/>
  <c r="H90" i="25"/>
  <c r="H56" i="25"/>
  <c r="I56" i="25"/>
  <c r="H64" i="25"/>
  <c r="I64" i="25"/>
  <c r="H68" i="25"/>
  <c r="I68" i="25"/>
  <c r="I12" i="25"/>
  <c r="H12" i="25"/>
  <c r="I8" i="25"/>
  <c r="H8" i="25"/>
  <c r="I4" i="25"/>
  <c r="H4" i="25"/>
  <c r="H13" i="25"/>
  <c r="I13" i="25"/>
  <c r="H17" i="25"/>
  <c r="I17" i="25"/>
  <c r="I21" i="25"/>
  <c r="H21" i="25"/>
  <c r="H25" i="25"/>
  <c r="I25" i="25"/>
  <c r="H29" i="25"/>
  <c r="I29" i="25"/>
  <c r="H33" i="25"/>
  <c r="I33" i="25"/>
  <c r="H37" i="25"/>
  <c r="I37" i="25"/>
  <c r="H41" i="25"/>
  <c r="I41" i="25"/>
  <c r="H45" i="25"/>
  <c r="I45" i="25"/>
  <c r="H49" i="25"/>
  <c r="I49" i="25"/>
  <c r="H53" i="25"/>
  <c r="I53" i="25"/>
  <c r="I80" i="25"/>
  <c r="H80" i="25"/>
  <c r="I84" i="25"/>
  <c r="H84" i="25"/>
  <c r="I88" i="25"/>
  <c r="H88" i="25"/>
  <c r="I92" i="25"/>
  <c r="H92" i="25"/>
  <c r="I96" i="25"/>
  <c r="H96" i="25"/>
  <c r="H58" i="25"/>
  <c r="I58" i="25"/>
  <c r="H62" i="25"/>
  <c r="I62" i="25"/>
  <c r="H66" i="25"/>
  <c r="I66" i="25"/>
  <c r="H70" i="25"/>
  <c r="I70" i="25"/>
  <c r="H74" i="25"/>
  <c r="I74" i="25"/>
  <c r="I6" i="25"/>
  <c r="H6" i="25"/>
  <c r="I2" i="25"/>
  <c r="H2" i="25"/>
  <c r="I23" i="25"/>
  <c r="H23" i="25"/>
  <c r="H35" i="25"/>
  <c r="I35" i="25"/>
  <c r="H43" i="25"/>
  <c r="I43" i="25"/>
  <c r="H78" i="25"/>
  <c r="I78" i="25"/>
  <c r="I86" i="25"/>
  <c r="H86" i="25"/>
  <c r="I94" i="25"/>
  <c r="H94" i="25"/>
  <c r="H60" i="25"/>
  <c r="I60" i="25"/>
  <c r="H72" i="25"/>
  <c r="I72" i="25"/>
  <c r="I11" i="25"/>
  <c r="H11" i="25"/>
  <c r="I7" i="25"/>
  <c r="H7" i="25"/>
  <c r="I3" i="25"/>
  <c r="H3" i="25"/>
  <c r="H14" i="25"/>
  <c r="I14" i="25"/>
  <c r="I18" i="25"/>
  <c r="H18" i="25"/>
  <c r="I22" i="25"/>
  <c r="H22" i="25"/>
  <c r="H26" i="25"/>
  <c r="I26" i="25"/>
  <c r="H30" i="25"/>
  <c r="I30" i="25"/>
  <c r="H34" i="25"/>
  <c r="I34" i="25"/>
  <c r="H38" i="25"/>
  <c r="I38" i="25"/>
  <c r="H42" i="25"/>
  <c r="I42" i="25"/>
  <c r="H46" i="25"/>
  <c r="I46" i="25"/>
  <c r="H50" i="25"/>
  <c r="I50" i="25"/>
  <c r="H54" i="25"/>
  <c r="I54" i="25"/>
  <c r="I81" i="25"/>
  <c r="H81" i="25"/>
  <c r="I85" i="25"/>
  <c r="H85" i="25"/>
  <c r="I89" i="25"/>
  <c r="H89" i="25"/>
  <c r="I93" i="25"/>
  <c r="H93" i="25"/>
  <c r="H55" i="25"/>
  <c r="I55" i="25"/>
  <c r="H59" i="25"/>
  <c r="I59" i="25"/>
  <c r="H63" i="25"/>
  <c r="I63" i="25"/>
  <c r="H67" i="25"/>
  <c r="I67" i="25"/>
  <c r="H71" i="25"/>
  <c r="I71" i="25"/>
  <c r="H75" i="25"/>
  <c r="I75" i="25"/>
  <c r="I10" i="25"/>
  <c r="H10" i="25"/>
  <c r="H15" i="25"/>
  <c r="I15" i="25"/>
  <c r="H27" i="25"/>
  <c r="I27" i="25"/>
  <c r="H47" i="25"/>
  <c r="I47" i="25"/>
  <c r="H76" i="25"/>
  <c r="I76" i="25"/>
  <c r="I9" i="25"/>
  <c r="H9" i="25"/>
  <c r="I5" i="25"/>
  <c r="H5" i="25"/>
  <c r="H16" i="25"/>
  <c r="I16" i="25"/>
  <c r="I20" i="25"/>
  <c r="H20" i="25"/>
  <c r="I24" i="25"/>
  <c r="H24" i="25"/>
  <c r="H28" i="25"/>
  <c r="I28" i="25"/>
  <c r="H32" i="25"/>
  <c r="I32" i="25"/>
  <c r="H36" i="25"/>
  <c r="I36" i="25"/>
  <c r="H40" i="25"/>
  <c r="I40" i="25"/>
  <c r="H44" i="25"/>
  <c r="I44" i="25"/>
  <c r="H48" i="25"/>
  <c r="I48" i="25"/>
  <c r="H52" i="25"/>
  <c r="I52" i="25"/>
  <c r="I79" i="25"/>
  <c r="H79" i="25"/>
  <c r="I83" i="25"/>
  <c r="H83" i="25"/>
  <c r="I87" i="25"/>
  <c r="H87" i="25"/>
  <c r="I91" i="25"/>
  <c r="H91" i="25"/>
  <c r="I95" i="25"/>
  <c r="H95" i="25"/>
  <c r="H57" i="25"/>
  <c r="I57" i="25"/>
  <c r="H61" i="25"/>
  <c r="I61" i="25"/>
  <c r="H65" i="25"/>
  <c r="I65" i="25"/>
  <c r="H69" i="25"/>
  <c r="I69" i="25"/>
  <c r="H73" i="25"/>
  <c r="I73" i="25"/>
  <c r="H77" i="25"/>
  <c r="I77" i="25"/>
  <c r="H7" i="24"/>
  <c r="I7" i="24"/>
  <c r="I19" i="24"/>
  <c r="H19" i="24"/>
  <c r="I27" i="24"/>
  <c r="H27" i="24"/>
  <c r="H43" i="24"/>
  <c r="I43" i="24"/>
  <c r="H83" i="24"/>
  <c r="I83" i="24"/>
  <c r="H56" i="24"/>
  <c r="I56" i="24"/>
  <c r="I76" i="24"/>
  <c r="H76" i="24"/>
  <c r="H4" i="24"/>
  <c r="I4" i="24"/>
  <c r="H8" i="24"/>
  <c r="I8" i="24"/>
  <c r="H12" i="24"/>
  <c r="I12" i="24"/>
  <c r="I16" i="24"/>
  <c r="H16" i="24"/>
  <c r="I20" i="24"/>
  <c r="H20" i="24"/>
  <c r="I24" i="24"/>
  <c r="H24" i="24"/>
  <c r="I28" i="24"/>
  <c r="H28" i="24"/>
  <c r="I32" i="24"/>
  <c r="H32" i="24"/>
  <c r="H36" i="24"/>
  <c r="I36" i="24"/>
  <c r="H40" i="24"/>
  <c r="I40" i="24"/>
  <c r="H44" i="24"/>
  <c r="I44" i="24"/>
  <c r="H48" i="24"/>
  <c r="I48" i="24"/>
  <c r="H52" i="24"/>
  <c r="I52" i="24"/>
  <c r="H80" i="24"/>
  <c r="I80" i="24"/>
  <c r="H84" i="24"/>
  <c r="I84" i="24"/>
  <c r="H88" i="24"/>
  <c r="I88" i="24"/>
  <c r="H92" i="24"/>
  <c r="I92" i="24"/>
  <c r="H96" i="24"/>
  <c r="I96" i="24"/>
  <c r="I57" i="24"/>
  <c r="H57" i="24"/>
  <c r="I61" i="24"/>
  <c r="H61" i="24"/>
  <c r="I65" i="24"/>
  <c r="H65" i="24"/>
  <c r="I69" i="24"/>
  <c r="H69" i="24"/>
  <c r="I73" i="24"/>
  <c r="H73" i="24"/>
  <c r="I77" i="24"/>
  <c r="H77" i="24"/>
  <c r="H3" i="24"/>
  <c r="I3" i="24"/>
  <c r="I15" i="24"/>
  <c r="H15" i="24"/>
  <c r="I23" i="24"/>
  <c r="H23" i="24"/>
  <c r="H35" i="24"/>
  <c r="I35" i="24"/>
  <c r="H39" i="24"/>
  <c r="I39" i="24"/>
  <c r="H47" i="24"/>
  <c r="I47" i="24"/>
  <c r="H79" i="24"/>
  <c r="I79" i="24"/>
  <c r="H87" i="24"/>
  <c r="I87" i="24"/>
  <c r="H95" i="24"/>
  <c r="I95" i="24"/>
  <c r="I60" i="24"/>
  <c r="H60" i="24"/>
  <c r="I64" i="24"/>
  <c r="H64" i="24"/>
  <c r="I68" i="24"/>
  <c r="H68" i="24"/>
  <c r="H5" i="24"/>
  <c r="I5" i="24"/>
  <c r="H9" i="24"/>
  <c r="I9" i="24"/>
  <c r="I13" i="24"/>
  <c r="H13" i="24"/>
  <c r="I17" i="24"/>
  <c r="H17" i="24"/>
  <c r="I21" i="24"/>
  <c r="H21" i="24"/>
  <c r="I25" i="24"/>
  <c r="H25" i="24"/>
  <c r="I29" i="24"/>
  <c r="H29" i="24"/>
  <c r="I33" i="24"/>
  <c r="H33" i="24"/>
  <c r="H37" i="24"/>
  <c r="I37" i="24"/>
  <c r="H41" i="24"/>
  <c r="I41" i="24"/>
  <c r="H45" i="24"/>
  <c r="I45" i="24"/>
  <c r="H49" i="24"/>
  <c r="I49" i="24"/>
  <c r="H53" i="24"/>
  <c r="I53" i="24"/>
  <c r="H81" i="24"/>
  <c r="I81" i="24"/>
  <c r="H85" i="24"/>
  <c r="I85" i="24"/>
  <c r="H89" i="24"/>
  <c r="I89" i="24"/>
  <c r="H93" i="24"/>
  <c r="I93" i="24"/>
  <c r="I78" i="24"/>
  <c r="H78" i="24"/>
  <c r="I58" i="24"/>
  <c r="H58" i="24"/>
  <c r="I62" i="24"/>
  <c r="H62" i="24"/>
  <c r="I66" i="24"/>
  <c r="H66" i="24"/>
  <c r="I70" i="24"/>
  <c r="H70" i="24"/>
  <c r="I74" i="24"/>
  <c r="H74" i="24"/>
  <c r="I2" i="24"/>
  <c r="K2" i="24" s="1"/>
  <c r="M2" i="24" s="1"/>
  <c r="H11" i="24"/>
  <c r="I11" i="24"/>
  <c r="I31" i="24"/>
  <c r="H31" i="24"/>
  <c r="H51" i="24"/>
  <c r="I51" i="24"/>
  <c r="H91" i="24"/>
  <c r="I91" i="24"/>
  <c r="I72" i="24"/>
  <c r="H72" i="24"/>
  <c r="H6" i="24"/>
  <c r="I6" i="24"/>
  <c r="H10" i="24"/>
  <c r="I10" i="24"/>
  <c r="I14" i="24"/>
  <c r="H14" i="24"/>
  <c r="I18" i="24"/>
  <c r="H18" i="24"/>
  <c r="I22" i="24"/>
  <c r="H22" i="24"/>
  <c r="I26" i="24"/>
  <c r="H26" i="24"/>
  <c r="I30" i="24"/>
  <c r="H30" i="24"/>
  <c r="I34" i="24"/>
  <c r="H34" i="24"/>
  <c r="H38" i="24"/>
  <c r="I38" i="24"/>
  <c r="H42" i="24"/>
  <c r="I42" i="24"/>
  <c r="H46" i="24"/>
  <c r="I46" i="24"/>
  <c r="H50" i="24"/>
  <c r="I50" i="24"/>
  <c r="H54" i="24"/>
  <c r="I54" i="24"/>
  <c r="H82" i="24"/>
  <c r="I82" i="24"/>
  <c r="H86" i="24"/>
  <c r="I86" i="24"/>
  <c r="H90" i="24"/>
  <c r="I90" i="24"/>
  <c r="H94" i="24"/>
  <c r="I94" i="24"/>
  <c r="I55" i="24"/>
  <c r="H55" i="24"/>
  <c r="I59" i="24"/>
  <c r="H59" i="24"/>
  <c r="I63" i="24"/>
  <c r="H63" i="24"/>
  <c r="I67" i="24"/>
  <c r="H67" i="24"/>
  <c r="I71" i="24"/>
  <c r="H71" i="24"/>
  <c r="I75" i="24"/>
  <c r="H75" i="24"/>
  <c r="F2" i="1"/>
  <c r="F90" i="1"/>
  <c r="F89" i="1"/>
  <c r="F84" i="1"/>
  <c r="F74" i="1"/>
  <c r="F69" i="1"/>
  <c r="E96" i="1"/>
  <c r="F54" i="1"/>
  <c r="E60" i="1"/>
  <c r="E7" i="1"/>
  <c r="F48" i="1"/>
  <c r="E77" i="1"/>
  <c r="F96" i="1"/>
  <c r="F81" i="1"/>
  <c r="F68" i="1"/>
  <c r="F38" i="1"/>
  <c r="F76" i="1"/>
  <c r="F62" i="1"/>
  <c r="E88" i="1"/>
  <c r="E39" i="1"/>
  <c r="F28" i="1"/>
  <c r="E69" i="1"/>
  <c r="E85" i="1"/>
  <c r="E64" i="1"/>
  <c r="E23" i="1"/>
  <c r="E92" i="1"/>
  <c r="E76" i="1"/>
  <c r="E56" i="1"/>
  <c r="E93" i="1"/>
  <c r="E80" i="1"/>
  <c r="E68" i="1"/>
  <c r="E52" i="1"/>
  <c r="E84" i="1"/>
  <c r="E72" i="1"/>
  <c r="E61" i="1"/>
  <c r="E44" i="1"/>
  <c r="F17" i="1"/>
  <c r="E53" i="1"/>
  <c r="E34" i="1"/>
  <c r="E45" i="1"/>
  <c r="E28" i="1"/>
  <c r="H28" i="1" s="1"/>
  <c r="E3" i="1"/>
  <c r="E48" i="1"/>
  <c r="E35" i="1"/>
  <c r="E18" i="1"/>
  <c r="E2" i="1"/>
  <c r="E89" i="1"/>
  <c r="E81" i="1"/>
  <c r="E73" i="1"/>
  <c r="E65" i="1"/>
  <c r="E57" i="1"/>
  <c r="E49" i="1"/>
  <c r="E40" i="1"/>
  <c r="E30" i="1"/>
  <c r="E14" i="1"/>
  <c r="E24" i="1"/>
  <c r="E12" i="1"/>
  <c r="E19" i="1"/>
  <c r="E8" i="1"/>
  <c r="F5" i="1"/>
  <c r="F60" i="1"/>
  <c r="F53" i="1"/>
  <c r="F46" i="1"/>
  <c r="F37" i="1"/>
  <c r="F26" i="1"/>
  <c r="F16" i="1"/>
  <c r="F3" i="1"/>
  <c r="F94" i="1"/>
  <c r="F86" i="1"/>
  <c r="F80" i="1"/>
  <c r="F73" i="1"/>
  <c r="F65" i="1"/>
  <c r="F58" i="1"/>
  <c r="F52" i="1"/>
  <c r="F44" i="1"/>
  <c r="F33" i="1"/>
  <c r="F22" i="1"/>
  <c r="F10" i="1"/>
  <c r="F8" i="1"/>
  <c r="I8" i="1" s="1"/>
  <c r="F92" i="1"/>
  <c r="F85" i="1"/>
  <c r="F78" i="1"/>
  <c r="F70" i="1"/>
  <c r="F64" i="1"/>
  <c r="F57" i="1"/>
  <c r="F49" i="1"/>
  <c r="F42" i="1"/>
  <c r="F32" i="1"/>
  <c r="F21" i="1"/>
  <c r="E95" i="1"/>
  <c r="E91" i="1"/>
  <c r="E87" i="1"/>
  <c r="E83" i="1"/>
  <c r="E79" i="1"/>
  <c r="E75" i="1"/>
  <c r="E71" i="1"/>
  <c r="E67" i="1"/>
  <c r="E63" i="1"/>
  <c r="E59" i="1"/>
  <c r="E55" i="1"/>
  <c r="E51" i="1"/>
  <c r="E47" i="1"/>
  <c r="E43" i="1"/>
  <c r="E38" i="1"/>
  <c r="E32" i="1"/>
  <c r="E27" i="1"/>
  <c r="E22" i="1"/>
  <c r="E16" i="1"/>
  <c r="E11" i="1"/>
  <c r="E6" i="1"/>
  <c r="H6" i="1" s="1"/>
  <c r="E5" i="1"/>
  <c r="E94" i="1"/>
  <c r="I94" i="1" s="1"/>
  <c r="E90" i="1"/>
  <c r="E86" i="1"/>
  <c r="E82" i="1"/>
  <c r="E78" i="1"/>
  <c r="E74" i="1"/>
  <c r="E70" i="1"/>
  <c r="E66" i="1"/>
  <c r="E62" i="1"/>
  <c r="E58" i="1"/>
  <c r="I58" i="1" s="1"/>
  <c r="E54" i="1"/>
  <c r="E50" i="1"/>
  <c r="E46" i="1"/>
  <c r="E42" i="1"/>
  <c r="E36" i="1"/>
  <c r="E31" i="1"/>
  <c r="E26" i="1"/>
  <c r="E20" i="1"/>
  <c r="E15" i="1"/>
  <c r="E10" i="1"/>
  <c r="F12" i="1"/>
  <c r="F41" i="1"/>
  <c r="F36" i="1"/>
  <c r="F30" i="1"/>
  <c r="F25" i="1"/>
  <c r="F20" i="1"/>
  <c r="F14" i="1"/>
  <c r="F9" i="1"/>
  <c r="F4" i="1"/>
  <c r="H4" i="1" s="1"/>
  <c r="F93" i="1"/>
  <c r="I93" i="1" s="1"/>
  <c r="F88" i="1"/>
  <c r="F82" i="1"/>
  <c r="F77" i="1"/>
  <c r="F72" i="1"/>
  <c r="F66" i="1"/>
  <c r="F61" i="1"/>
  <c r="H61" i="1" s="1"/>
  <c r="F56" i="1"/>
  <c r="F50" i="1"/>
  <c r="F45" i="1"/>
  <c r="F40" i="1"/>
  <c r="F34" i="1"/>
  <c r="F29" i="1"/>
  <c r="F24" i="1"/>
  <c r="F18" i="1"/>
  <c r="F13" i="1"/>
  <c r="F95" i="1"/>
  <c r="F91" i="1"/>
  <c r="F87" i="1"/>
  <c r="F83" i="1"/>
  <c r="F79" i="1"/>
  <c r="F75" i="1"/>
  <c r="F71" i="1"/>
  <c r="F67" i="1"/>
  <c r="F63" i="1"/>
  <c r="F59" i="1"/>
  <c r="F55" i="1"/>
  <c r="F51" i="1"/>
  <c r="F47" i="1"/>
  <c r="F43" i="1"/>
  <c r="F39" i="1"/>
  <c r="F35" i="1"/>
  <c r="H35" i="1" s="1"/>
  <c r="F31" i="1"/>
  <c r="F27" i="1"/>
  <c r="F23" i="1"/>
  <c r="F19" i="1"/>
  <c r="F15" i="1"/>
  <c r="F11" i="1"/>
  <c r="F7" i="1"/>
  <c r="E41" i="1"/>
  <c r="E37" i="1"/>
  <c r="E33" i="1"/>
  <c r="E29" i="1"/>
  <c r="E25" i="1"/>
  <c r="I25" i="1" s="1"/>
  <c r="E21" i="1"/>
  <c r="H21" i="1" s="1"/>
  <c r="E17" i="1"/>
  <c r="E13" i="1"/>
  <c r="E9" i="1"/>
  <c r="E21" i="2"/>
  <c r="E26" i="2"/>
  <c r="J62" i="36" l="1"/>
  <c r="L62" i="36" s="1"/>
  <c r="J82" i="36"/>
  <c r="L82" i="36" s="1"/>
  <c r="J42" i="36"/>
  <c r="L42" i="36" s="1"/>
  <c r="J3" i="36"/>
  <c r="L3" i="36" s="1"/>
  <c r="J72" i="36"/>
  <c r="L72" i="36" s="1"/>
  <c r="J64" i="36"/>
  <c r="L64" i="36" s="1"/>
  <c r="J56" i="36"/>
  <c r="L56" i="36" s="1"/>
  <c r="J86" i="36"/>
  <c r="L86" i="36" s="1"/>
  <c r="J49" i="36"/>
  <c r="L49" i="36" s="1"/>
  <c r="J9" i="36"/>
  <c r="L9" i="36" s="1"/>
  <c r="J46" i="36"/>
  <c r="L46" i="36" s="1"/>
  <c r="J30" i="36"/>
  <c r="L30" i="36" s="1"/>
  <c r="J91" i="36"/>
  <c r="L91" i="36" s="1"/>
  <c r="K17" i="36"/>
  <c r="M17" i="36" s="1"/>
  <c r="J47" i="36"/>
  <c r="L47" i="36" s="1"/>
  <c r="J7" i="36"/>
  <c r="L7" i="36" s="1"/>
  <c r="K78" i="36"/>
  <c r="J50" i="36"/>
  <c r="L50" i="36" s="1"/>
  <c r="K19" i="36"/>
  <c r="M19" i="36" s="1"/>
  <c r="J75" i="36"/>
  <c r="L75" i="36" s="1"/>
  <c r="J67" i="36"/>
  <c r="L67" i="36" s="1"/>
  <c r="J59" i="36"/>
  <c r="L59" i="36" s="1"/>
  <c r="J92" i="36"/>
  <c r="L92" i="36" s="1"/>
  <c r="J87" i="36"/>
  <c r="L87" i="36" s="1"/>
  <c r="J12" i="36"/>
  <c r="L12" i="36" s="1"/>
  <c r="J52" i="36"/>
  <c r="L52" i="36" s="1"/>
  <c r="J36" i="36"/>
  <c r="L36" i="36" s="1"/>
  <c r="J6" i="36"/>
  <c r="L6" i="36" s="1"/>
  <c r="J45" i="36"/>
  <c r="L45" i="36" s="1"/>
  <c r="K20" i="36"/>
  <c r="M20" i="36" s="1"/>
  <c r="K77" i="36"/>
  <c r="K69" i="36"/>
  <c r="M69" i="36" s="1"/>
  <c r="K61" i="36"/>
  <c r="M61" i="36" s="1"/>
  <c r="K96" i="36"/>
  <c r="M96" i="36" s="1"/>
  <c r="K80" i="36"/>
  <c r="M80" i="36" s="1"/>
  <c r="K29" i="36"/>
  <c r="M29" i="36" s="1"/>
  <c r="K85" i="36"/>
  <c r="M85" i="36" s="1"/>
  <c r="K40" i="36"/>
  <c r="M40" i="36" s="1"/>
  <c r="K2" i="36"/>
  <c r="M2" i="36" s="1"/>
  <c r="J22" i="36"/>
  <c r="L22" i="36" s="1"/>
  <c r="J14" i="36"/>
  <c r="L14" i="36" s="1"/>
  <c r="K31" i="36"/>
  <c r="M31" i="36" s="1"/>
  <c r="K74" i="36"/>
  <c r="M74" i="36" s="1"/>
  <c r="K79" i="36"/>
  <c r="M79" i="36" s="1"/>
  <c r="K34" i="36"/>
  <c r="M34" i="36" s="1"/>
  <c r="J15" i="36"/>
  <c r="L15" i="36" s="1"/>
  <c r="K66" i="36"/>
  <c r="M66" i="36" s="1"/>
  <c r="K90" i="36"/>
  <c r="M90" i="36" s="1"/>
  <c r="J43" i="36"/>
  <c r="L43" i="36" s="1"/>
  <c r="K11" i="36"/>
  <c r="M11" i="36" s="1"/>
  <c r="K24" i="36"/>
  <c r="M24" i="36" s="1"/>
  <c r="K65" i="36"/>
  <c r="M65" i="36" s="1"/>
  <c r="K81" i="36"/>
  <c r="M81" i="36" s="1"/>
  <c r="K48" i="36"/>
  <c r="M48" i="36" s="1"/>
  <c r="K33" i="36"/>
  <c r="M33" i="36" s="1"/>
  <c r="K51" i="36"/>
  <c r="M51" i="36" s="1"/>
  <c r="K93" i="36"/>
  <c r="M93" i="36" s="1"/>
  <c r="K73" i="36"/>
  <c r="M73" i="36" s="1"/>
  <c r="K57" i="36"/>
  <c r="M57" i="36" s="1"/>
  <c r="K88" i="36"/>
  <c r="M88" i="36" s="1"/>
  <c r="K10" i="36"/>
  <c r="M10" i="36" s="1"/>
  <c r="K32" i="36"/>
  <c r="M32" i="36" s="1"/>
  <c r="J18" i="36"/>
  <c r="L18" i="36" s="1"/>
  <c r="K5" i="36"/>
  <c r="M5" i="36" s="1"/>
  <c r="K58" i="36"/>
  <c r="M58" i="36" s="1"/>
  <c r="K39" i="36"/>
  <c r="M39" i="36" s="1"/>
  <c r="K89" i="36"/>
  <c r="M89" i="36" s="1"/>
  <c r="J76" i="36"/>
  <c r="L76" i="36" s="1"/>
  <c r="J68" i="36"/>
  <c r="L68" i="36" s="1"/>
  <c r="J60" i="36"/>
  <c r="L60" i="36" s="1"/>
  <c r="J94" i="36"/>
  <c r="L94" i="36" s="1"/>
  <c r="J95" i="36"/>
  <c r="L95" i="36" s="1"/>
  <c r="J25" i="36"/>
  <c r="L25" i="36" s="1"/>
  <c r="J54" i="36"/>
  <c r="L54" i="36" s="1"/>
  <c r="J38" i="36"/>
  <c r="L38" i="36" s="1"/>
  <c r="J53" i="36"/>
  <c r="L53" i="36" s="1"/>
  <c r="K21" i="36"/>
  <c r="M21" i="36" s="1"/>
  <c r="K13" i="36"/>
  <c r="M13" i="36" s="1"/>
  <c r="J27" i="36"/>
  <c r="L27" i="36" s="1"/>
  <c r="J70" i="36"/>
  <c r="L70" i="36" s="1"/>
  <c r="J35" i="36"/>
  <c r="L35" i="36" s="1"/>
  <c r="J26" i="36"/>
  <c r="L26" i="36" s="1"/>
  <c r="J37" i="36"/>
  <c r="L37" i="36" s="1"/>
  <c r="J71" i="36"/>
  <c r="L71" i="36" s="1"/>
  <c r="J63" i="36"/>
  <c r="L63" i="36" s="1"/>
  <c r="J55" i="36"/>
  <c r="L55" i="36" s="1"/>
  <c r="J84" i="36"/>
  <c r="L84" i="36" s="1"/>
  <c r="J41" i="36"/>
  <c r="L41" i="36" s="1"/>
  <c r="J8" i="36"/>
  <c r="L8" i="36" s="1"/>
  <c r="J44" i="36"/>
  <c r="L44" i="36" s="1"/>
  <c r="J28" i="36"/>
  <c r="L28" i="36" s="1"/>
  <c r="J83" i="36"/>
  <c r="L83" i="36" s="1"/>
  <c r="K16" i="36"/>
  <c r="M16" i="36" s="1"/>
  <c r="J23" i="36"/>
  <c r="L23" i="36" s="1"/>
  <c r="J73" i="36"/>
  <c r="L73" i="36" s="1"/>
  <c r="J65" i="36"/>
  <c r="L65" i="36" s="1"/>
  <c r="J57" i="36"/>
  <c r="L57" i="36" s="1"/>
  <c r="J88" i="36"/>
  <c r="L88" i="36" s="1"/>
  <c r="J81" i="36"/>
  <c r="L81" i="36" s="1"/>
  <c r="J10" i="36"/>
  <c r="L10" i="36" s="1"/>
  <c r="J48" i="36"/>
  <c r="L48" i="36" s="1"/>
  <c r="J32" i="36"/>
  <c r="L32" i="36" s="1"/>
  <c r="J33" i="36"/>
  <c r="L33" i="36" s="1"/>
  <c r="K18" i="36"/>
  <c r="M18" i="36" s="1"/>
  <c r="J51" i="36"/>
  <c r="L51" i="36" s="1"/>
  <c r="J5" i="36"/>
  <c r="L5" i="36" s="1"/>
  <c r="J58" i="36"/>
  <c r="L58" i="36" s="1"/>
  <c r="J93" i="36"/>
  <c r="L93" i="36" s="1"/>
  <c r="J39" i="36"/>
  <c r="L39" i="36" s="1"/>
  <c r="J89" i="36"/>
  <c r="L89" i="36" s="1"/>
  <c r="K76" i="36"/>
  <c r="M76" i="36" s="1"/>
  <c r="K68" i="36"/>
  <c r="M68" i="36" s="1"/>
  <c r="K60" i="36"/>
  <c r="M60" i="36" s="1"/>
  <c r="K94" i="36"/>
  <c r="M94" i="36" s="1"/>
  <c r="K95" i="36"/>
  <c r="M95" i="36" s="1"/>
  <c r="K25" i="36"/>
  <c r="M25" i="36" s="1"/>
  <c r="K54" i="36"/>
  <c r="M54" i="36" s="1"/>
  <c r="K38" i="36"/>
  <c r="M38" i="36" s="1"/>
  <c r="K53" i="36"/>
  <c r="M53" i="36" s="1"/>
  <c r="J21" i="36"/>
  <c r="L21" i="36" s="1"/>
  <c r="J13" i="36"/>
  <c r="L13" i="36" s="1"/>
  <c r="K27" i="36"/>
  <c r="M27" i="36" s="1"/>
  <c r="K70" i="36"/>
  <c r="M70" i="36" s="1"/>
  <c r="K35" i="36"/>
  <c r="M35" i="36" s="1"/>
  <c r="K26" i="36"/>
  <c r="M26" i="36" s="1"/>
  <c r="K37" i="36"/>
  <c r="M37" i="36" s="1"/>
  <c r="K71" i="36"/>
  <c r="M71" i="36" s="1"/>
  <c r="K63" i="36"/>
  <c r="M63" i="36" s="1"/>
  <c r="K55" i="36"/>
  <c r="M55" i="36" s="1"/>
  <c r="K84" i="36"/>
  <c r="M84" i="36" s="1"/>
  <c r="K41" i="36"/>
  <c r="M41" i="36" s="1"/>
  <c r="K8" i="36"/>
  <c r="M8" i="36" s="1"/>
  <c r="K44" i="36"/>
  <c r="M44" i="36" s="1"/>
  <c r="K28" i="36"/>
  <c r="M28" i="36" s="1"/>
  <c r="K83" i="36"/>
  <c r="M83" i="36" s="1"/>
  <c r="J16" i="36"/>
  <c r="L16" i="36" s="1"/>
  <c r="K23" i="36"/>
  <c r="M23" i="36" s="1"/>
  <c r="K62" i="36"/>
  <c r="M62" i="36" s="1"/>
  <c r="K82" i="36"/>
  <c r="M82" i="36" s="1"/>
  <c r="K42" i="36"/>
  <c r="M42" i="36" s="1"/>
  <c r="K3" i="36"/>
  <c r="M3" i="36" s="1"/>
  <c r="J77" i="36"/>
  <c r="L77" i="36" s="1"/>
  <c r="J69" i="36"/>
  <c r="L69" i="36" s="1"/>
  <c r="J61" i="36"/>
  <c r="L61" i="36" s="1"/>
  <c r="J96" i="36"/>
  <c r="L96" i="36" s="1"/>
  <c r="J80" i="36"/>
  <c r="L80" i="36" s="1"/>
  <c r="J29" i="36"/>
  <c r="L29" i="36" s="1"/>
  <c r="J85" i="36"/>
  <c r="L85" i="36" s="1"/>
  <c r="J40" i="36"/>
  <c r="L40" i="36" s="1"/>
  <c r="J2" i="36"/>
  <c r="L2" i="36" s="1"/>
  <c r="K22" i="36"/>
  <c r="M22" i="36" s="1"/>
  <c r="K14" i="36"/>
  <c r="M14" i="36" s="1"/>
  <c r="J31" i="36"/>
  <c r="L31" i="36" s="1"/>
  <c r="J74" i="36"/>
  <c r="L74" i="36" s="1"/>
  <c r="J79" i="36"/>
  <c r="L79" i="36" s="1"/>
  <c r="J34" i="36"/>
  <c r="L34" i="36" s="1"/>
  <c r="K15" i="36"/>
  <c r="M15" i="36" s="1"/>
  <c r="K72" i="36"/>
  <c r="M72" i="36" s="1"/>
  <c r="K64" i="36"/>
  <c r="M64" i="36" s="1"/>
  <c r="K56" i="36"/>
  <c r="M56" i="36" s="1"/>
  <c r="K86" i="36"/>
  <c r="M86" i="36" s="1"/>
  <c r="K49" i="36"/>
  <c r="M49" i="36" s="1"/>
  <c r="K9" i="36"/>
  <c r="M9" i="36" s="1"/>
  <c r="K46" i="36"/>
  <c r="M46" i="36" s="1"/>
  <c r="K30" i="36"/>
  <c r="M30" i="36" s="1"/>
  <c r="K91" i="36"/>
  <c r="M91" i="36" s="1"/>
  <c r="J17" i="36"/>
  <c r="L17" i="36" s="1"/>
  <c r="K47" i="36"/>
  <c r="M47" i="36" s="1"/>
  <c r="K7" i="36"/>
  <c r="M7" i="36" s="1"/>
  <c r="J78" i="36"/>
  <c r="L78" i="36" s="1"/>
  <c r="K50" i="36"/>
  <c r="M50" i="36" s="1"/>
  <c r="J19" i="36"/>
  <c r="L19" i="36" s="1"/>
  <c r="K75" i="36"/>
  <c r="M75" i="36" s="1"/>
  <c r="K67" i="36"/>
  <c r="M67" i="36" s="1"/>
  <c r="K59" i="36"/>
  <c r="M59" i="36" s="1"/>
  <c r="K92" i="36"/>
  <c r="M92" i="36" s="1"/>
  <c r="K87" i="36"/>
  <c r="M87" i="36" s="1"/>
  <c r="K12" i="36"/>
  <c r="M12" i="36" s="1"/>
  <c r="K52" i="36"/>
  <c r="M52" i="36" s="1"/>
  <c r="K36" i="36"/>
  <c r="M36" i="36" s="1"/>
  <c r="K45" i="36"/>
  <c r="M45" i="36" s="1"/>
  <c r="J20" i="36"/>
  <c r="L20" i="36" s="1"/>
  <c r="K43" i="36"/>
  <c r="M43" i="36" s="1"/>
  <c r="J66" i="36"/>
  <c r="L66" i="36" s="1"/>
  <c r="J90" i="36"/>
  <c r="L90" i="36" s="1"/>
  <c r="J11" i="36"/>
  <c r="L11" i="36" s="1"/>
  <c r="J24" i="36"/>
  <c r="L24" i="36" s="1"/>
  <c r="K4" i="36"/>
  <c r="M4" i="36" s="1"/>
  <c r="J72" i="35"/>
  <c r="L72" i="35" s="1"/>
  <c r="J64" i="35"/>
  <c r="L64" i="35" s="1"/>
  <c r="J56" i="35"/>
  <c r="L56" i="35" s="1"/>
  <c r="J90" i="35"/>
  <c r="L90" i="35" s="1"/>
  <c r="J82" i="35"/>
  <c r="L82" i="35" s="1"/>
  <c r="J50" i="35"/>
  <c r="L50" i="35" s="1"/>
  <c r="J42" i="35"/>
  <c r="L42" i="35" s="1"/>
  <c r="J34" i="35"/>
  <c r="L34" i="35" s="1"/>
  <c r="K10" i="35"/>
  <c r="M10" i="35" s="1"/>
  <c r="K17" i="35"/>
  <c r="M17" i="35" s="1"/>
  <c r="K25" i="35"/>
  <c r="M25" i="35" s="1"/>
  <c r="J77" i="35"/>
  <c r="L77" i="35" s="1"/>
  <c r="J91" i="35"/>
  <c r="L91" i="35" s="1"/>
  <c r="J43" i="35"/>
  <c r="L43" i="35" s="1"/>
  <c r="K24" i="35"/>
  <c r="M24" i="35" s="1"/>
  <c r="J75" i="35"/>
  <c r="L75" i="35" s="1"/>
  <c r="J67" i="35"/>
  <c r="L67" i="35" s="1"/>
  <c r="J59" i="35"/>
  <c r="L59" i="35" s="1"/>
  <c r="J93" i="35"/>
  <c r="L93" i="35" s="1"/>
  <c r="J85" i="35"/>
  <c r="L85" i="35" s="1"/>
  <c r="J53" i="35"/>
  <c r="L53" i="35" s="1"/>
  <c r="J45" i="35"/>
  <c r="L45" i="35" s="1"/>
  <c r="J37" i="35"/>
  <c r="L37" i="35" s="1"/>
  <c r="K7" i="35"/>
  <c r="M7" i="35" s="1"/>
  <c r="K14" i="35"/>
  <c r="M14" i="35" s="1"/>
  <c r="K22" i="35"/>
  <c r="M22" i="35" s="1"/>
  <c r="K30" i="35"/>
  <c r="M30" i="35" s="1"/>
  <c r="J65" i="35"/>
  <c r="L65" i="35" s="1"/>
  <c r="J83" i="35"/>
  <c r="L83" i="35" s="1"/>
  <c r="J35" i="35"/>
  <c r="L35" i="35" s="1"/>
  <c r="K16" i="35"/>
  <c r="M16" i="35" s="1"/>
  <c r="J74" i="35"/>
  <c r="L74" i="35" s="1"/>
  <c r="J66" i="35"/>
  <c r="L66" i="35" s="1"/>
  <c r="J58" i="35"/>
  <c r="L58" i="35" s="1"/>
  <c r="J92" i="35"/>
  <c r="L92" i="35" s="1"/>
  <c r="J84" i="35"/>
  <c r="L84" i="35" s="1"/>
  <c r="J52" i="35"/>
  <c r="L52" i="35" s="1"/>
  <c r="J44" i="35"/>
  <c r="L44" i="35" s="1"/>
  <c r="J36" i="35"/>
  <c r="L36" i="35" s="1"/>
  <c r="K8" i="35"/>
  <c r="M8" i="35" s="1"/>
  <c r="K15" i="35"/>
  <c r="M15" i="35" s="1"/>
  <c r="K23" i="35"/>
  <c r="M23" i="35" s="1"/>
  <c r="K31" i="35"/>
  <c r="M31" i="35" s="1"/>
  <c r="J57" i="35"/>
  <c r="L57" i="35" s="1"/>
  <c r="J51" i="35"/>
  <c r="L51" i="35" s="1"/>
  <c r="K5" i="35"/>
  <c r="M5" i="35" s="1"/>
  <c r="K32" i="35"/>
  <c r="M32" i="35" s="1"/>
  <c r="J68" i="35"/>
  <c r="L68" i="35" s="1"/>
  <c r="J94" i="35"/>
  <c r="L94" i="35" s="1"/>
  <c r="J54" i="35"/>
  <c r="L54" i="35" s="1"/>
  <c r="J46" i="35"/>
  <c r="L46" i="35" s="1"/>
  <c r="K6" i="35"/>
  <c r="M6" i="35" s="1"/>
  <c r="K13" i="35"/>
  <c r="M13" i="35" s="1"/>
  <c r="K21" i="35"/>
  <c r="M21" i="35" s="1"/>
  <c r="K29" i="35"/>
  <c r="M29" i="35" s="1"/>
  <c r="J61" i="35"/>
  <c r="L61" i="35" s="1"/>
  <c r="J79" i="35"/>
  <c r="L79" i="35" s="1"/>
  <c r="K9" i="35"/>
  <c r="M9" i="35" s="1"/>
  <c r="J71" i="35"/>
  <c r="L71" i="35" s="1"/>
  <c r="J63" i="35"/>
  <c r="L63" i="35" s="1"/>
  <c r="K55" i="35"/>
  <c r="M55" i="35" s="1"/>
  <c r="J89" i="35"/>
  <c r="L89" i="35" s="1"/>
  <c r="J81" i="35"/>
  <c r="L81" i="35" s="1"/>
  <c r="J49" i="35"/>
  <c r="L49" i="35" s="1"/>
  <c r="J41" i="35"/>
  <c r="L41" i="35" s="1"/>
  <c r="K3" i="35"/>
  <c r="M3" i="35" s="1"/>
  <c r="K11" i="35"/>
  <c r="M11" i="35" s="1"/>
  <c r="K18" i="35"/>
  <c r="M18" i="35" s="1"/>
  <c r="K26" i="35"/>
  <c r="M26" i="35" s="1"/>
  <c r="J73" i="35"/>
  <c r="L73" i="35" s="1"/>
  <c r="J95" i="35"/>
  <c r="L95" i="35" s="1"/>
  <c r="J47" i="35"/>
  <c r="L47" i="35" s="1"/>
  <c r="J33" i="35"/>
  <c r="L33" i="35" s="1"/>
  <c r="K28" i="35"/>
  <c r="M28" i="35" s="1"/>
  <c r="J70" i="35"/>
  <c r="L70" i="35" s="1"/>
  <c r="J62" i="35"/>
  <c r="L62" i="35" s="1"/>
  <c r="J96" i="35"/>
  <c r="L96" i="35" s="1"/>
  <c r="J88" i="35"/>
  <c r="L88" i="35" s="1"/>
  <c r="J80" i="35"/>
  <c r="L80" i="35" s="1"/>
  <c r="J48" i="35"/>
  <c r="L48" i="35" s="1"/>
  <c r="J40" i="35"/>
  <c r="L40" i="35" s="1"/>
  <c r="K4" i="35"/>
  <c r="M4" i="35" s="1"/>
  <c r="K12" i="35"/>
  <c r="M12" i="35" s="1"/>
  <c r="K19" i="35"/>
  <c r="M19" i="35" s="1"/>
  <c r="K27" i="35"/>
  <c r="M27" i="35" s="1"/>
  <c r="J69" i="35"/>
  <c r="L69" i="35" s="1"/>
  <c r="J87" i="35"/>
  <c r="L87" i="35" s="1"/>
  <c r="K20" i="35"/>
  <c r="M20" i="35" s="1"/>
  <c r="J76" i="35"/>
  <c r="L76" i="35" s="1"/>
  <c r="J60" i="35"/>
  <c r="L60" i="35" s="1"/>
  <c r="J86" i="35"/>
  <c r="L86" i="35" s="1"/>
  <c r="J38" i="35"/>
  <c r="L38" i="35" s="1"/>
  <c r="J39" i="35"/>
  <c r="L39" i="35" s="1"/>
  <c r="K72" i="35"/>
  <c r="M72" i="35" s="1"/>
  <c r="K64" i="35"/>
  <c r="M64" i="35" s="1"/>
  <c r="K56" i="35"/>
  <c r="M56" i="35" s="1"/>
  <c r="K90" i="35"/>
  <c r="M90" i="35" s="1"/>
  <c r="K82" i="35"/>
  <c r="M82" i="35" s="1"/>
  <c r="K50" i="35"/>
  <c r="M50" i="35" s="1"/>
  <c r="K42" i="35"/>
  <c r="M42" i="35" s="1"/>
  <c r="K34" i="35"/>
  <c r="M34" i="35" s="1"/>
  <c r="J10" i="35"/>
  <c r="L10" i="35" s="1"/>
  <c r="J17" i="35"/>
  <c r="L17" i="35" s="1"/>
  <c r="J25" i="35"/>
  <c r="L25" i="35" s="1"/>
  <c r="K77" i="35"/>
  <c r="K91" i="35"/>
  <c r="M91" i="35" s="1"/>
  <c r="K43" i="35"/>
  <c r="M43" i="35" s="1"/>
  <c r="J24" i="35"/>
  <c r="L24" i="35" s="1"/>
  <c r="K75" i="35"/>
  <c r="M75" i="35" s="1"/>
  <c r="K67" i="35"/>
  <c r="M67" i="35" s="1"/>
  <c r="K59" i="35"/>
  <c r="M59" i="35" s="1"/>
  <c r="K93" i="35"/>
  <c r="M93" i="35" s="1"/>
  <c r="K85" i="35"/>
  <c r="M85" i="35" s="1"/>
  <c r="K53" i="35"/>
  <c r="M53" i="35" s="1"/>
  <c r="K45" i="35"/>
  <c r="M45" i="35" s="1"/>
  <c r="K37" i="35"/>
  <c r="M37" i="35" s="1"/>
  <c r="J7" i="35"/>
  <c r="L7" i="35" s="1"/>
  <c r="J14" i="35"/>
  <c r="L14" i="35" s="1"/>
  <c r="J22" i="35"/>
  <c r="L22" i="35" s="1"/>
  <c r="J30" i="35"/>
  <c r="L30" i="35" s="1"/>
  <c r="K65" i="35"/>
  <c r="M65" i="35" s="1"/>
  <c r="K83" i="35"/>
  <c r="M83" i="35" s="1"/>
  <c r="K35" i="35"/>
  <c r="M35" i="35" s="1"/>
  <c r="J16" i="35"/>
  <c r="L16" i="35" s="1"/>
  <c r="K74" i="35"/>
  <c r="M74" i="35" s="1"/>
  <c r="K66" i="35"/>
  <c r="M66" i="35" s="1"/>
  <c r="K58" i="35"/>
  <c r="M58" i="35" s="1"/>
  <c r="K92" i="35"/>
  <c r="M92" i="35" s="1"/>
  <c r="K84" i="35"/>
  <c r="M84" i="35" s="1"/>
  <c r="K52" i="35"/>
  <c r="M52" i="35" s="1"/>
  <c r="K44" i="35"/>
  <c r="M44" i="35" s="1"/>
  <c r="K36" i="35"/>
  <c r="M36" i="35" s="1"/>
  <c r="J8" i="35"/>
  <c r="L8" i="35" s="1"/>
  <c r="J15" i="35"/>
  <c r="L15" i="35" s="1"/>
  <c r="J23" i="35"/>
  <c r="L23" i="35" s="1"/>
  <c r="J31" i="35"/>
  <c r="L31" i="35" s="1"/>
  <c r="K57" i="35"/>
  <c r="M57" i="35" s="1"/>
  <c r="K51" i="35"/>
  <c r="M51" i="35" s="1"/>
  <c r="J5" i="35"/>
  <c r="L5" i="35" s="1"/>
  <c r="J32" i="35"/>
  <c r="L32" i="35" s="1"/>
  <c r="K76" i="35"/>
  <c r="M76" i="35" s="1"/>
  <c r="K68" i="35"/>
  <c r="M68" i="35" s="1"/>
  <c r="K60" i="35"/>
  <c r="M60" i="35" s="1"/>
  <c r="K94" i="35"/>
  <c r="M94" i="35" s="1"/>
  <c r="K86" i="35"/>
  <c r="M86" i="35" s="1"/>
  <c r="K54" i="35"/>
  <c r="M54" i="35" s="1"/>
  <c r="K46" i="35"/>
  <c r="M46" i="35" s="1"/>
  <c r="K38" i="35"/>
  <c r="M38" i="35" s="1"/>
  <c r="J6" i="35"/>
  <c r="L6" i="35" s="1"/>
  <c r="J13" i="35"/>
  <c r="L13" i="35" s="1"/>
  <c r="J21" i="35"/>
  <c r="L21" i="35" s="1"/>
  <c r="J29" i="35"/>
  <c r="L29" i="35" s="1"/>
  <c r="K61" i="35"/>
  <c r="M61" i="35" s="1"/>
  <c r="K79" i="35"/>
  <c r="M79" i="35" s="1"/>
  <c r="J9" i="35"/>
  <c r="L9" i="35" s="1"/>
  <c r="K71" i="35"/>
  <c r="M71" i="35" s="1"/>
  <c r="K63" i="35"/>
  <c r="M63" i="35" s="1"/>
  <c r="J55" i="35"/>
  <c r="L55" i="35" s="1"/>
  <c r="K89" i="35"/>
  <c r="M89" i="35" s="1"/>
  <c r="K81" i="35"/>
  <c r="M81" i="35" s="1"/>
  <c r="K49" i="35"/>
  <c r="M49" i="35" s="1"/>
  <c r="K41" i="35"/>
  <c r="M41" i="35" s="1"/>
  <c r="J3" i="35"/>
  <c r="L3" i="35" s="1"/>
  <c r="J11" i="35"/>
  <c r="L11" i="35" s="1"/>
  <c r="J18" i="35"/>
  <c r="L18" i="35" s="1"/>
  <c r="J26" i="35"/>
  <c r="L26" i="35" s="1"/>
  <c r="K73" i="35"/>
  <c r="M73" i="35" s="1"/>
  <c r="K95" i="35"/>
  <c r="M95" i="35" s="1"/>
  <c r="K47" i="35"/>
  <c r="M47" i="35" s="1"/>
  <c r="K33" i="35"/>
  <c r="M33" i="35" s="1"/>
  <c r="J28" i="35"/>
  <c r="L28" i="35" s="1"/>
  <c r="K70" i="35"/>
  <c r="M70" i="35" s="1"/>
  <c r="K62" i="35"/>
  <c r="M62" i="35" s="1"/>
  <c r="K96" i="35"/>
  <c r="M96" i="35" s="1"/>
  <c r="K88" i="35"/>
  <c r="M88" i="35" s="1"/>
  <c r="K80" i="35"/>
  <c r="M80" i="35" s="1"/>
  <c r="K48" i="35"/>
  <c r="M48" i="35" s="1"/>
  <c r="K40" i="35"/>
  <c r="M40" i="35" s="1"/>
  <c r="J4" i="35"/>
  <c r="L4" i="35" s="1"/>
  <c r="J12" i="35"/>
  <c r="L12" i="35" s="1"/>
  <c r="J19" i="35"/>
  <c r="L19" i="35" s="1"/>
  <c r="J27" i="35"/>
  <c r="L27" i="35" s="1"/>
  <c r="K69" i="35"/>
  <c r="M69" i="35" s="1"/>
  <c r="K87" i="35"/>
  <c r="M87" i="35" s="1"/>
  <c r="K39" i="35"/>
  <c r="M39" i="35" s="1"/>
  <c r="J20" i="35"/>
  <c r="L20" i="35" s="1"/>
  <c r="K78" i="35"/>
  <c r="J6" i="31"/>
  <c r="L6" i="31" s="1"/>
  <c r="K93" i="30"/>
  <c r="M93" i="30" s="1"/>
  <c r="J5" i="34"/>
  <c r="L5" i="34" s="1"/>
  <c r="J6" i="34"/>
  <c r="L6" i="34" s="1"/>
  <c r="J8" i="34"/>
  <c r="L8" i="34" s="1"/>
  <c r="K8" i="34"/>
  <c r="M8" i="34" s="1"/>
  <c r="K5" i="34"/>
  <c r="M5" i="34" s="1"/>
  <c r="J10" i="34"/>
  <c r="L10" i="34" s="1"/>
  <c r="K6" i="34"/>
  <c r="M6" i="34" s="1"/>
  <c r="J12" i="34"/>
  <c r="L12" i="34" s="1"/>
  <c r="K12" i="34"/>
  <c r="M12" i="34" s="1"/>
  <c r="J75" i="34"/>
  <c r="L75" i="34" s="1"/>
  <c r="J67" i="34"/>
  <c r="L67" i="34" s="1"/>
  <c r="J59" i="34"/>
  <c r="L59" i="34" s="1"/>
  <c r="J51" i="34"/>
  <c r="L51" i="34" s="1"/>
  <c r="J43" i="34"/>
  <c r="L43" i="34" s="1"/>
  <c r="J35" i="34"/>
  <c r="L35" i="34" s="1"/>
  <c r="J94" i="34"/>
  <c r="L94" i="34" s="1"/>
  <c r="J2" i="34"/>
  <c r="L2" i="34" s="1"/>
  <c r="K26" i="34"/>
  <c r="M26" i="34" s="1"/>
  <c r="K18" i="34"/>
  <c r="M18" i="34" s="1"/>
  <c r="J91" i="34"/>
  <c r="L91" i="34" s="1"/>
  <c r="J77" i="34"/>
  <c r="L77" i="34" s="1"/>
  <c r="J61" i="34"/>
  <c r="L61" i="34" s="1"/>
  <c r="J45" i="34"/>
  <c r="L45" i="34" s="1"/>
  <c r="K78" i="34"/>
  <c r="K32" i="34"/>
  <c r="M32" i="34" s="1"/>
  <c r="J56" i="34"/>
  <c r="L56" i="34" s="1"/>
  <c r="J93" i="34"/>
  <c r="L93" i="34" s="1"/>
  <c r="K27" i="34"/>
  <c r="M27" i="34" s="1"/>
  <c r="J95" i="34"/>
  <c r="L95" i="34" s="1"/>
  <c r="J70" i="34"/>
  <c r="L70" i="34" s="1"/>
  <c r="J62" i="34"/>
  <c r="L62" i="34" s="1"/>
  <c r="J54" i="34"/>
  <c r="L54" i="34" s="1"/>
  <c r="J46" i="34"/>
  <c r="L46" i="34" s="1"/>
  <c r="J38" i="34"/>
  <c r="L38" i="34" s="1"/>
  <c r="J83" i="34"/>
  <c r="L83" i="34" s="1"/>
  <c r="J84" i="34"/>
  <c r="L84" i="34" s="1"/>
  <c r="K29" i="34"/>
  <c r="M29" i="34" s="1"/>
  <c r="K21" i="34"/>
  <c r="M21" i="34" s="1"/>
  <c r="K13" i="34"/>
  <c r="M13" i="34" s="1"/>
  <c r="J7" i="34"/>
  <c r="L7" i="34" s="1"/>
  <c r="J73" i="34"/>
  <c r="L73" i="34" s="1"/>
  <c r="J57" i="34"/>
  <c r="L57" i="34" s="1"/>
  <c r="J37" i="34"/>
  <c r="L37" i="34" s="1"/>
  <c r="J82" i="34"/>
  <c r="L82" i="34" s="1"/>
  <c r="K20" i="34"/>
  <c r="M20" i="34" s="1"/>
  <c r="J85" i="34"/>
  <c r="L85" i="34" s="1"/>
  <c r="J76" i="34"/>
  <c r="L76" i="34" s="1"/>
  <c r="J68" i="34"/>
  <c r="L68" i="34" s="1"/>
  <c r="J60" i="34"/>
  <c r="L60" i="34" s="1"/>
  <c r="J48" i="34"/>
  <c r="L48" i="34" s="1"/>
  <c r="J36" i="34"/>
  <c r="L36" i="34" s="1"/>
  <c r="J80" i="34"/>
  <c r="L80" i="34" s="1"/>
  <c r="K23" i="34"/>
  <c r="M23" i="34" s="1"/>
  <c r="J81" i="34"/>
  <c r="L81" i="34" s="1"/>
  <c r="K10" i="34"/>
  <c r="M10" i="34" s="1"/>
  <c r="K71" i="34"/>
  <c r="M71" i="34" s="1"/>
  <c r="K63" i="34"/>
  <c r="M63" i="34" s="1"/>
  <c r="K55" i="34"/>
  <c r="M55" i="34" s="1"/>
  <c r="K47" i="34"/>
  <c r="M47" i="34" s="1"/>
  <c r="K39" i="34"/>
  <c r="M39" i="34" s="1"/>
  <c r="K87" i="34"/>
  <c r="M87" i="34" s="1"/>
  <c r="K86" i="34"/>
  <c r="M86" i="34" s="1"/>
  <c r="J30" i="34"/>
  <c r="L30" i="34" s="1"/>
  <c r="J22" i="34"/>
  <c r="L22" i="34" s="1"/>
  <c r="J14" i="34"/>
  <c r="L14" i="34" s="1"/>
  <c r="K3" i="34"/>
  <c r="M3" i="34" s="1"/>
  <c r="J69" i="34"/>
  <c r="L69" i="34" s="1"/>
  <c r="J53" i="34"/>
  <c r="L53" i="34" s="1"/>
  <c r="J41" i="34"/>
  <c r="L41" i="34" s="1"/>
  <c r="J90" i="34"/>
  <c r="L90" i="34" s="1"/>
  <c r="K24" i="34"/>
  <c r="M24" i="34" s="1"/>
  <c r="J40" i="34"/>
  <c r="L40" i="34" s="1"/>
  <c r="J88" i="34"/>
  <c r="L88" i="34" s="1"/>
  <c r="K19" i="34"/>
  <c r="M19" i="34" s="1"/>
  <c r="J74" i="34"/>
  <c r="L74" i="34" s="1"/>
  <c r="J66" i="34"/>
  <c r="L66" i="34" s="1"/>
  <c r="J58" i="34"/>
  <c r="L58" i="34" s="1"/>
  <c r="J50" i="34"/>
  <c r="L50" i="34" s="1"/>
  <c r="J42" i="34"/>
  <c r="L42" i="34" s="1"/>
  <c r="J34" i="34"/>
  <c r="L34" i="34" s="1"/>
  <c r="J92" i="34"/>
  <c r="L92" i="34" s="1"/>
  <c r="J33" i="34"/>
  <c r="L33" i="34" s="1"/>
  <c r="K25" i="34"/>
  <c r="M25" i="34" s="1"/>
  <c r="K17" i="34"/>
  <c r="M17" i="34" s="1"/>
  <c r="J89" i="34"/>
  <c r="L89" i="34" s="1"/>
  <c r="J65" i="34"/>
  <c r="L65" i="34" s="1"/>
  <c r="J49" i="34"/>
  <c r="L49" i="34" s="1"/>
  <c r="J79" i="34"/>
  <c r="L79" i="34" s="1"/>
  <c r="K28" i="34"/>
  <c r="M28" i="34" s="1"/>
  <c r="K16" i="34"/>
  <c r="M16" i="34" s="1"/>
  <c r="J11" i="34"/>
  <c r="L11" i="34" s="1"/>
  <c r="J72" i="34"/>
  <c r="L72" i="34" s="1"/>
  <c r="J64" i="34"/>
  <c r="L64" i="34" s="1"/>
  <c r="J52" i="34"/>
  <c r="L52" i="34" s="1"/>
  <c r="J44" i="34"/>
  <c r="L44" i="34" s="1"/>
  <c r="J96" i="34"/>
  <c r="L96" i="34" s="1"/>
  <c r="K31" i="34"/>
  <c r="M31" i="34" s="1"/>
  <c r="K15" i="34"/>
  <c r="M15" i="34" s="1"/>
  <c r="K53" i="34"/>
  <c r="M53" i="34" s="1"/>
  <c r="K90" i="34"/>
  <c r="M90" i="34" s="1"/>
  <c r="K40" i="34"/>
  <c r="M40" i="34" s="1"/>
  <c r="K74" i="34"/>
  <c r="M74" i="34" s="1"/>
  <c r="K58" i="34"/>
  <c r="M58" i="34" s="1"/>
  <c r="K42" i="34"/>
  <c r="M42" i="34" s="1"/>
  <c r="K92" i="34"/>
  <c r="M92" i="34" s="1"/>
  <c r="J17" i="34"/>
  <c r="L17" i="34" s="1"/>
  <c r="K49" i="34"/>
  <c r="M49" i="34" s="1"/>
  <c r="J16" i="34"/>
  <c r="L16" i="34" s="1"/>
  <c r="J31" i="34"/>
  <c r="L31" i="34" s="1"/>
  <c r="K75" i="34"/>
  <c r="M75" i="34" s="1"/>
  <c r="K67" i="34"/>
  <c r="M67" i="34" s="1"/>
  <c r="K59" i="34"/>
  <c r="M59" i="34" s="1"/>
  <c r="K51" i="34"/>
  <c r="M51" i="34" s="1"/>
  <c r="K43" i="34"/>
  <c r="M43" i="34" s="1"/>
  <c r="K35" i="34"/>
  <c r="M35" i="34" s="1"/>
  <c r="K94" i="34"/>
  <c r="M94" i="34" s="1"/>
  <c r="K2" i="34"/>
  <c r="M2" i="34" s="1"/>
  <c r="J26" i="34"/>
  <c r="L26" i="34" s="1"/>
  <c r="J18" i="34"/>
  <c r="L18" i="34" s="1"/>
  <c r="K91" i="34"/>
  <c r="M91" i="34" s="1"/>
  <c r="K69" i="34"/>
  <c r="M69" i="34" s="1"/>
  <c r="K41" i="34"/>
  <c r="M41" i="34" s="1"/>
  <c r="J24" i="34"/>
  <c r="L24" i="34" s="1"/>
  <c r="K88" i="34"/>
  <c r="M88" i="34" s="1"/>
  <c r="J19" i="34"/>
  <c r="L19" i="34" s="1"/>
  <c r="K66" i="34"/>
  <c r="M66" i="34" s="1"/>
  <c r="K50" i="34"/>
  <c r="M50" i="34" s="1"/>
  <c r="K34" i="34"/>
  <c r="M34" i="34" s="1"/>
  <c r="K33" i="34"/>
  <c r="M33" i="34" s="1"/>
  <c r="J25" i="34"/>
  <c r="L25" i="34" s="1"/>
  <c r="K89" i="34"/>
  <c r="M89" i="34" s="1"/>
  <c r="K65" i="34"/>
  <c r="M65" i="34" s="1"/>
  <c r="K79" i="34"/>
  <c r="M79" i="34" s="1"/>
  <c r="J28" i="34"/>
  <c r="L28" i="34" s="1"/>
  <c r="K11" i="34"/>
  <c r="M11" i="34" s="1"/>
  <c r="K72" i="34"/>
  <c r="M72" i="34" s="1"/>
  <c r="K64" i="34"/>
  <c r="M64" i="34" s="1"/>
  <c r="K52" i="34"/>
  <c r="M52" i="34" s="1"/>
  <c r="K44" i="34"/>
  <c r="M44" i="34" s="1"/>
  <c r="K96" i="34"/>
  <c r="M96" i="34" s="1"/>
  <c r="J15" i="34"/>
  <c r="L15" i="34" s="1"/>
  <c r="J71" i="34"/>
  <c r="L71" i="34" s="1"/>
  <c r="J63" i="34"/>
  <c r="L63" i="34" s="1"/>
  <c r="J55" i="34"/>
  <c r="L55" i="34" s="1"/>
  <c r="J47" i="34"/>
  <c r="L47" i="34" s="1"/>
  <c r="J39" i="34"/>
  <c r="L39" i="34" s="1"/>
  <c r="J87" i="34"/>
  <c r="L87" i="34" s="1"/>
  <c r="J86" i="34"/>
  <c r="L86" i="34" s="1"/>
  <c r="K30" i="34"/>
  <c r="M30" i="34" s="1"/>
  <c r="K22" i="34"/>
  <c r="M22" i="34" s="1"/>
  <c r="K14" i="34"/>
  <c r="M14" i="34" s="1"/>
  <c r="J3" i="34"/>
  <c r="L3" i="34" s="1"/>
  <c r="K77" i="34"/>
  <c r="K61" i="34"/>
  <c r="M61" i="34" s="1"/>
  <c r="K45" i="34"/>
  <c r="M45" i="34" s="1"/>
  <c r="J78" i="34"/>
  <c r="L78" i="34" s="1"/>
  <c r="J32" i="34"/>
  <c r="L32" i="34" s="1"/>
  <c r="K56" i="34"/>
  <c r="M56" i="34" s="1"/>
  <c r="K93" i="34"/>
  <c r="M93" i="34" s="1"/>
  <c r="J27" i="34"/>
  <c r="L27" i="34" s="1"/>
  <c r="K95" i="34"/>
  <c r="M95" i="34" s="1"/>
  <c r="K70" i="34"/>
  <c r="M70" i="34" s="1"/>
  <c r="K62" i="34"/>
  <c r="M62" i="34" s="1"/>
  <c r="K54" i="34"/>
  <c r="M54" i="34" s="1"/>
  <c r="K46" i="34"/>
  <c r="M46" i="34" s="1"/>
  <c r="K38" i="34"/>
  <c r="M38" i="34" s="1"/>
  <c r="K83" i="34"/>
  <c r="M83" i="34" s="1"/>
  <c r="K84" i="34"/>
  <c r="M84" i="34" s="1"/>
  <c r="J29" i="34"/>
  <c r="L29" i="34" s="1"/>
  <c r="J21" i="34"/>
  <c r="L21" i="34" s="1"/>
  <c r="J13" i="34"/>
  <c r="L13" i="34" s="1"/>
  <c r="K7" i="34"/>
  <c r="M7" i="34" s="1"/>
  <c r="K73" i="34"/>
  <c r="M73" i="34" s="1"/>
  <c r="K57" i="34"/>
  <c r="M57" i="34" s="1"/>
  <c r="K37" i="34"/>
  <c r="M37" i="34" s="1"/>
  <c r="K82" i="34"/>
  <c r="M82" i="34" s="1"/>
  <c r="J20" i="34"/>
  <c r="L20" i="34" s="1"/>
  <c r="K85" i="34"/>
  <c r="M85" i="34" s="1"/>
  <c r="K76" i="34"/>
  <c r="M76" i="34" s="1"/>
  <c r="K68" i="34"/>
  <c r="M68" i="34" s="1"/>
  <c r="K60" i="34"/>
  <c r="M60" i="34" s="1"/>
  <c r="K48" i="34"/>
  <c r="M48" i="34" s="1"/>
  <c r="K36" i="34"/>
  <c r="M36" i="34" s="1"/>
  <c r="K80" i="34"/>
  <c r="M80" i="34" s="1"/>
  <c r="J23" i="34"/>
  <c r="L23" i="34" s="1"/>
  <c r="K81" i="34"/>
  <c r="M81" i="34" s="1"/>
  <c r="K81" i="33"/>
  <c r="M81" i="33" s="1"/>
  <c r="J17" i="33"/>
  <c r="L17" i="33" s="1"/>
  <c r="K40" i="33"/>
  <c r="M40" i="33" s="1"/>
  <c r="K5" i="33"/>
  <c r="M5" i="33" s="1"/>
  <c r="K76" i="33"/>
  <c r="M76" i="33" s="1"/>
  <c r="K68" i="33"/>
  <c r="M68" i="33" s="1"/>
  <c r="K60" i="33"/>
  <c r="M60" i="33" s="1"/>
  <c r="K94" i="33"/>
  <c r="M94" i="33" s="1"/>
  <c r="K7" i="33"/>
  <c r="M7" i="33" s="1"/>
  <c r="K29" i="33"/>
  <c r="M29" i="33" s="1"/>
  <c r="K45" i="33"/>
  <c r="M45" i="33" s="1"/>
  <c r="K87" i="33"/>
  <c r="M87" i="33" s="1"/>
  <c r="J22" i="33"/>
  <c r="L22" i="33" s="1"/>
  <c r="K90" i="33"/>
  <c r="M90" i="33" s="1"/>
  <c r="K14" i="33"/>
  <c r="M14" i="33" s="1"/>
  <c r="J34" i="33"/>
  <c r="L34" i="33" s="1"/>
  <c r="J50" i="33"/>
  <c r="L50" i="33" s="1"/>
  <c r="K20" i="33"/>
  <c r="M20" i="33" s="1"/>
  <c r="J75" i="33"/>
  <c r="L75" i="33" s="1"/>
  <c r="J67" i="33"/>
  <c r="L67" i="33" s="1"/>
  <c r="J59" i="33"/>
  <c r="L59" i="33" s="1"/>
  <c r="J92" i="33"/>
  <c r="L92" i="33" s="1"/>
  <c r="J8" i="33"/>
  <c r="L8" i="33" s="1"/>
  <c r="J31" i="33"/>
  <c r="L31" i="33" s="1"/>
  <c r="J47" i="33"/>
  <c r="L47" i="33" s="1"/>
  <c r="J3" i="33"/>
  <c r="L3" i="33" s="1"/>
  <c r="J28" i="33"/>
  <c r="L28" i="33" s="1"/>
  <c r="J52" i="33"/>
  <c r="L52" i="33" s="1"/>
  <c r="J85" i="33"/>
  <c r="L85" i="33" s="1"/>
  <c r="J62" i="33"/>
  <c r="L62" i="33" s="1"/>
  <c r="J82" i="33"/>
  <c r="L82" i="33" s="1"/>
  <c r="J33" i="33"/>
  <c r="L33" i="33" s="1"/>
  <c r="J6" i="33"/>
  <c r="L6" i="33" s="1"/>
  <c r="J30" i="33"/>
  <c r="L30" i="33" s="1"/>
  <c r="J46" i="33"/>
  <c r="L46" i="33" s="1"/>
  <c r="J4" i="33"/>
  <c r="L4" i="33" s="1"/>
  <c r="K21" i="33"/>
  <c r="M21" i="33" s="1"/>
  <c r="J77" i="33"/>
  <c r="L77" i="33" s="1"/>
  <c r="J69" i="33"/>
  <c r="L69" i="33" s="1"/>
  <c r="J61" i="33"/>
  <c r="L61" i="33" s="1"/>
  <c r="J96" i="33"/>
  <c r="L96" i="33" s="1"/>
  <c r="J80" i="33"/>
  <c r="L80" i="33" s="1"/>
  <c r="J89" i="33"/>
  <c r="L89" i="33" s="1"/>
  <c r="J43" i="33"/>
  <c r="L43" i="33" s="1"/>
  <c r="J79" i="33"/>
  <c r="L79" i="33" s="1"/>
  <c r="J91" i="33"/>
  <c r="L91" i="33" s="1"/>
  <c r="J58" i="33"/>
  <c r="L58" i="33" s="1"/>
  <c r="J41" i="33"/>
  <c r="L41" i="33" s="1"/>
  <c r="K42" i="33"/>
  <c r="M42" i="33" s="1"/>
  <c r="J25" i="33"/>
  <c r="L25" i="33" s="1"/>
  <c r="K55" i="33"/>
  <c r="M55" i="33" s="1"/>
  <c r="K95" i="33"/>
  <c r="M95" i="33" s="1"/>
  <c r="K44" i="33"/>
  <c r="M44" i="33" s="1"/>
  <c r="K70" i="33"/>
  <c r="M70" i="33" s="1"/>
  <c r="J24" i="33"/>
  <c r="L24" i="33" s="1"/>
  <c r="J16" i="33"/>
  <c r="L16" i="33" s="1"/>
  <c r="J2" i="33"/>
  <c r="L2" i="33" s="1"/>
  <c r="J27" i="33"/>
  <c r="L27" i="33" s="1"/>
  <c r="K65" i="33"/>
  <c r="M65" i="33" s="1"/>
  <c r="K57" i="33"/>
  <c r="M57" i="33" s="1"/>
  <c r="K88" i="33"/>
  <c r="M88" i="33" s="1"/>
  <c r="K10" i="33"/>
  <c r="M10" i="33" s="1"/>
  <c r="K35" i="33"/>
  <c r="M35" i="33" s="1"/>
  <c r="K51" i="33"/>
  <c r="M51" i="33" s="1"/>
  <c r="J19" i="33"/>
  <c r="L19" i="33" s="1"/>
  <c r="K74" i="33"/>
  <c r="M74" i="33" s="1"/>
  <c r="J13" i="33"/>
  <c r="L13" i="33" s="1"/>
  <c r="K32" i="33"/>
  <c r="M32" i="33" s="1"/>
  <c r="K48" i="33"/>
  <c r="M48" i="33" s="1"/>
  <c r="J23" i="33"/>
  <c r="L23" i="33" s="1"/>
  <c r="K72" i="33"/>
  <c r="M72" i="33" s="1"/>
  <c r="K64" i="33"/>
  <c r="M64" i="33" s="1"/>
  <c r="K56" i="33"/>
  <c r="M56" i="33" s="1"/>
  <c r="K86" i="33"/>
  <c r="M86" i="33" s="1"/>
  <c r="K11" i="33"/>
  <c r="M11" i="33" s="1"/>
  <c r="K37" i="33"/>
  <c r="M37" i="33" s="1"/>
  <c r="K53" i="33"/>
  <c r="M53" i="33" s="1"/>
  <c r="K36" i="33"/>
  <c r="M36" i="33" s="1"/>
  <c r="K66" i="33"/>
  <c r="M66" i="33" s="1"/>
  <c r="J18" i="33"/>
  <c r="L18" i="33" s="1"/>
  <c r="K83" i="33"/>
  <c r="M83" i="33" s="1"/>
  <c r="K71" i="33"/>
  <c r="M71" i="33" s="1"/>
  <c r="K63" i="33"/>
  <c r="M63" i="33" s="1"/>
  <c r="K84" i="33"/>
  <c r="M84" i="33" s="1"/>
  <c r="K12" i="33"/>
  <c r="M12" i="33" s="1"/>
  <c r="K39" i="33"/>
  <c r="M39" i="33" s="1"/>
  <c r="J15" i="33"/>
  <c r="L15" i="33" s="1"/>
  <c r="J26" i="33"/>
  <c r="L26" i="33" s="1"/>
  <c r="J78" i="33"/>
  <c r="L78" i="33" s="1"/>
  <c r="K49" i="33"/>
  <c r="M49" i="33" s="1"/>
  <c r="K38" i="33"/>
  <c r="M38" i="33" s="1"/>
  <c r="K54" i="33"/>
  <c r="M54" i="33" s="1"/>
  <c r="K73" i="33"/>
  <c r="M73" i="33" s="1"/>
  <c r="K9" i="33"/>
  <c r="M9" i="33" s="1"/>
  <c r="K13" i="33"/>
  <c r="M13" i="33" s="1"/>
  <c r="J32" i="33"/>
  <c r="L32" i="33" s="1"/>
  <c r="J48" i="33"/>
  <c r="L48" i="33" s="1"/>
  <c r="K23" i="33"/>
  <c r="M23" i="33" s="1"/>
  <c r="J72" i="33"/>
  <c r="L72" i="33" s="1"/>
  <c r="J64" i="33"/>
  <c r="L64" i="33" s="1"/>
  <c r="J56" i="33"/>
  <c r="L56" i="33" s="1"/>
  <c r="J86" i="33"/>
  <c r="L86" i="33" s="1"/>
  <c r="J11" i="33"/>
  <c r="L11" i="33" s="1"/>
  <c r="J37" i="33"/>
  <c r="L37" i="33" s="1"/>
  <c r="J53" i="33"/>
  <c r="L53" i="33" s="1"/>
  <c r="J36" i="33"/>
  <c r="L36" i="33" s="1"/>
  <c r="J66" i="33"/>
  <c r="L66" i="33" s="1"/>
  <c r="J81" i="33"/>
  <c r="L81" i="33" s="1"/>
  <c r="K17" i="33"/>
  <c r="M17" i="33" s="1"/>
  <c r="J40" i="33"/>
  <c r="L40" i="33" s="1"/>
  <c r="J5" i="33"/>
  <c r="L5" i="33" s="1"/>
  <c r="J76" i="33"/>
  <c r="L76" i="33" s="1"/>
  <c r="J68" i="33"/>
  <c r="L68" i="33" s="1"/>
  <c r="J60" i="33"/>
  <c r="L60" i="33" s="1"/>
  <c r="J94" i="33"/>
  <c r="L94" i="33" s="1"/>
  <c r="J7" i="33"/>
  <c r="L7" i="33" s="1"/>
  <c r="J29" i="33"/>
  <c r="L29" i="33" s="1"/>
  <c r="J45" i="33"/>
  <c r="L45" i="33" s="1"/>
  <c r="J87" i="33"/>
  <c r="L87" i="33" s="1"/>
  <c r="K22" i="33"/>
  <c r="M22" i="33" s="1"/>
  <c r="J90" i="33"/>
  <c r="L90" i="33" s="1"/>
  <c r="J14" i="33"/>
  <c r="L14" i="33" s="1"/>
  <c r="K34" i="33"/>
  <c r="M34" i="33" s="1"/>
  <c r="K50" i="33"/>
  <c r="M50" i="33" s="1"/>
  <c r="J20" i="33"/>
  <c r="L20" i="33" s="1"/>
  <c r="K75" i="33"/>
  <c r="M75" i="33" s="1"/>
  <c r="K67" i="33"/>
  <c r="M67" i="33" s="1"/>
  <c r="K59" i="33"/>
  <c r="M59" i="33" s="1"/>
  <c r="K92" i="33"/>
  <c r="M92" i="33" s="1"/>
  <c r="K8" i="33"/>
  <c r="M8" i="33" s="1"/>
  <c r="K31" i="33"/>
  <c r="M31" i="33" s="1"/>
  <c r="K47" i="33"/>
  <c r="M47" i="33" s="1"/>
  <c r="K3" i="33"/>
  <c r="M3" i="33" s="1"/>
  <c r="K28" i="33"/>
  <c r="M28" i="33" s="1"/>
  <c r="K52" i="33"/>
  <c r="M52" i="33" s="1"/>
  <c r="K85" i="33"/>
  <c r="M85" i="33" s="1"/>
  <c r="K62" i="33"/>
  <c r="M62" i="33" s="1"/>
  <c r="K82" i="33"/>
  <c r="M82" i="33" s="1"/>
  <c r="K33" i="33"/>
  <c r="M33" i="33" s="1"/>
  <c r="K6" i="33"/>
  <c r="M6" i="33" s="1"/>
  <c r="K30" i="33"/>
  <c r="M30" i="33" s="1"/>
  <c r="K46" i="33"/>
  <c r="M46" i="33" s="1"/>
  <c r="K4" i="33"/>
  <c r="M4" i="33" s="1"/>
  <c r="J21" i="33"/>
  <c r="L21" i="33" s="1"/>
  <c r="K77" i="33"/>
  <c r="K69" i="33"/>
  <c r="M69" i="33" s="1"/>
  <c r="K61" i="33"/>
  <c r="M61" i="33" s="1"/>
  <c r="K96" i="33"/>
  <c r="M96" i="33" s="1"/>
  <c r="K80" i="33"/>
  <c r="M80" i="33" s="1"/>
  <c r="K89" i="33"/>
  <c r="M89" i="33" s="1"/>
  <c r="K43" i="33"/>
  <c r="M43" i="33" s="1"/>
  <c r="K79" i="33"/>
  <c r="M79" i="33" s="1"/>
  <c r="K91" i="33"/>
  <c r="M91" i="33" s="1"/>
  <c r="K58" i="33"/>
  <c r="M58" i="33" s="1"/>
  <c r="K41" i="33"/>
  <c r="M41" i="33" s="1"/>
  <c r="K18" i="33"/>
  <c r="M18" i="33" s="1"/>
  <c r="J42" i="33"/>
  <c r="L42" i="33" s="1"/>
  <c r="J83" i="33"/>
  <c r="L83" i="33" s="1"/>
  <c r="K25" i="33"/>
  <c r="M25" i="33" s="1"/>
  <c r="J71" i="33"/>
  <c r="L71" i="33" s="1"/>
  <c r="J63" i="33"/>
  <c r="L63" i="33" s="1"/>
  <c r="J55" i="33"/>
  <c r="L55" i="33" s="1"/>
  <c r="J84" i="33"/>
  <c r="L84" i="33" s="1"/>
  <c r="J12" i="33"/>
  <c r="L12" i="33" s="1"/>
  <c r="J39" i="33"/>
  <c r="L39" i="33" s="1"/>
  <c r="J95" i="33"/>
  <c r="L95" i="33" s="1"/>
  <c r="K15" i="33"/>
  <c r="M15" i="33" s="1"/>
  <c r="J44" i="33"/>
  <c r="L44" i="33" s="1"/>
  <c r="K26" i="33"/>
  <c r="M26" i="33" s="1"/>
  <c r="J70" i="33"/>
  <c r="L70" i="33" s="1"/>
  <c r="K78" i="33"/>
  <c r="K24" i="33"/>
  <c r="M24" i="33" s="1"/>
  <c r="J49" i="33"/>
  <c r="L49" i="33" s="1"/>
  <c r="K16" i="33"/>
  <c r="M16" i="33" s="1"/>
  <c r="J38" i="33"/>
  <c r="L38" i="33" s="1"/>
  <c r="J54" i="33"/>
  <c r="L54" i="33" s="1"/>
  <c r="K2" i="33"/>
  <c r="M2" i="33" s="1"/>
  <c r="K27" i="33"/>
  <c r="M27" i="33" s="1"/>
  <c r="J73" i="33"/>
  <c r="L73" i="33" s="1"/>
  <c r="J65" i="33"/>
  <c r="L65" i="33" s="1"/>
  <c r="J57" i="33"/>
  <c r="L57" i="33" s="1"/>
  <c r="J88" i="33"/>
  <c r="L88" i="33" s="1"/>
  <c r="J10" i="33"/>
  <c r="L10" i="33" s="1"/>
  <c r="J35" i="33"/>
  <c r="L35" i="33" s="1"/>
  <c r="J51" i="33"/>
  <c r="L51" i="33" s="1"/>
  <c r="K19" i="33"/>
  <c r="M19" i="33" s="1"/>
  <c r="J74" i="33"/>
  <c r="L74" i="33" s="1"/>
  <c r="J9" i="33"/>
  <c r="L9" i="33" s="1"/>
  <c r="K93" i="33"/>
  <c r="M93" i="33" s="1"/>
  <c r="J70" i="32"/>
  <c r="L70" i="32" s="1"/>
  <c r="K81" i="32"/>
  <c r="M81" i="32" s="1"/>
  <c r="K89" i="32"/>
  <c r="M89" i="32" s="1"/>
  <c r="J16" i="32"/>
  <c r="L16" i="32" s="1"/>
  <c r="K21" i="32"/>
  <c r="M21" i="32" s="1"/>
  <c r="K92" i="32"/>
  <c r="M92" i="32" s="1"/>
  <c r="J62" i="32"/>
  <c r="L62" i="32" s="1"/>
  <c r="K93" i="32"/>
  <c r="M93" i="32" s="1"/>
  <c r="J65" i="32"/>
  <c r="L65" i="32" s="1"/>
  <c r="J92" i="32"/>
  <c r="L92" i="32" s="1"/>
  <c r="K62" i="32"/>
  <c r="M62" i="32" s="1"/>
  <c r="K22" i="32"/>
  <c r="M22" i="32" s="1"/>
  <c r="J13" i="32"/>
  <c r="L13" i="32" s="1"/>
  <c r="J84" i="32"/>
  <c r="L84" i="32" s="1"/>
  <c r="K84" i="32"/>
  <c r="M84" i="32" s="1"/>
  <c r="J14" i="32"/>
  <c r="L14" i="32" s="1"/>
  <c r="J15" i="32"/>
  <c r="L15" i="32" s="1"/>
  <c r="J20" i="32"/>
  <c r="L20" i="32" s="1"/>
  <c r="J2" i="32"/>
  <c r="L2" i="32" s="1"/>
  <c r="J18" i="32"/>
  <c r="L18" i="32" s="1"/>
  <c r="K74" i="32"/>
  <c r="M74" i="32" s="1"/>
  <c r="K17" i="32"/>
  <c r="M17" i="32" s="1"/>
  <c r="K57" i="32"/>
  <c r="M57" i="32" s="1"/>
  <c r="J21" i="32"/>
  <c r="L21" i="32" s="1"/>
  <c r="K73" i="32"/>
  <c r="M73" i="32" s="1"/>
  <c r="J54" i="32"/>
  <c r="L54" i="32" s="1"/>
  <c r="J46" i="32"/>
  <c r="L46" i="32" s="1"/>
  <c r="J71" i="32"/>
  <c r="L71" i="32" s="1"/>
  <c r="J17" i="32"/>
  <c r="L17" i="32" s="1"/>
  <c r="K83" i="32"/>
  <c r="M83" i="32" s="1"/>
  <c r="K43" i="32"/>
  <c r="M43" i="32" s="1"/>
  <c r="J85" i="32"/>
  <c r="L85" i="32" s="1"/>
  <c r="K50" i="32"/>
  <c r="M50" i="32" s="1"/>
  <c r="J90" i="32"/>
  <c r="L90" i="32" s="1"/>
  <c r="K55" i="32"/>
  <c r="M55" i="32" s="1"/>
  <c r="K68" i="32"/>
  <c r="M68" i="32" s="1"/>
  <c r="J39" i="32"/>
  <c r="L39" i="32" s="1"/>
  <c r="J31" i="32"/>
  <c r="L31" i="32" s="1"/>
  <c r="J23" i="32"/>
  <c r="L23" i="32" s="1"/>
  <c r="J10" i="32"/>
  <c r="L10" i="32" s="1"/>
  <c r="J96" i="32"/>
  <c r="L96" i="32" s="1"/>
  <c r="K48" i="32"/>
  <c r="M48" i="32" s="1"/>
  <c r="J78" i="32"/>
  <c r="L78" i="32" s="1"/>
  <c r="J47" i="32"/>
  <c r="L47" i="32" s="1"/>
  <c r="K35" i="32"/>
  <c r="M35" i="32" s="1"/>
  <c r="K27" i="32"/>
  <c r="M27" i="32" s="1"/>
  <c r="J6" i="32"/>
  <c r="L6" i="32" s="1"/>
  <c r="J69" i="32"/>
  <c r="L69" i="32" s="1"/>
  <c r="K66" i="32"/>
  <c r="M66" i="32" s="1"/>
  <c r="J52" i="32"/>
  <c r="L52" i="32" s="1"/>
  <c r="J44" i="32"/>
  <c r="L44" i="32" s="1"/>
  <c r="J63" i="32"/>
  <c r="L63" i="32" s="1"/>
  <c r="J76" i="32"/>
  <c r="L76" i="32" s="1"/>
  <c r="K41" i="32"/>
  <c r="M41" i="32" s="1"/>
  <c r="K33" i="32"/>
  <c r="M33" i="32" s="1"/>
  <c r="K25" i="32"/>
  <c r="M25" i="32" s="1"/>
  <c r="K8" i="32"/>
  <c r="M8" i="32" s="1"/>
  <c r="K80" i="32"/>
  <c r="M80" i="32" s="1"/>
  <c r="K51" i="32"/>
  <c r="M51" i="32" s="1"/>
  <c r="J94" i="32"/>
  <c r="L94" i="32" s="1"/>
  <c r="J87" i="32"/>
  <c r="L87" i="32" s="1"/>
  <c r="J36" i="32"/>
  <c r="L36" i="32" s="1"/>
  <c r="K61" i="32"/>
  <c r="M61" i="32" s="1"/>
  <c r="K70" i="32"/>
  <c r="M70" i="32" s="1"/>
  <c r="J59" i="32"/>
  <c r="L59" i="32" s="1"/>
  <c r="J56" i="32"/>
  <c r="L56" i="32" s="1"/>
  <c r="K24" i="32"/>
  <c r="M24" i="32" s="1"/>
  <c r="J82" i="32"/>
  <c r="L82" i="32" s="1"/>
  <c r="J91" i="32"/>
  <c r="L91" i="32" s="1"/>
  <c r="K60" i="32"/>
  <c r="M60" i="32" s="1"/>
  <c r="J37" i="32"/>
  <c r="L37" i="32" s="1"/>
  <c r="J29" i="32"/>
  <c r="L29" i="32" s="1"/>
  <c r="J4" i="32"/>
  <c r="L4" i="32" s="1"/>
  <c r="J12" i="32"/>
  <c r="L12" i="32" s="1"/>
  <c r="J58" i="32"/>
  <c r="L58" i="32" s="1"/>
  <c r="J53" i="32"/>
  <c r="L53" i="32" s="1"/>
  <c r="J45" i="32"/>
  <c r="L45" i="32" s="1"/>
  <c r="J67" i="32"/>
  <c r="L67" i="32" s="1"/>
  <c r="K79" i="32"/>
  <c r="M79" i="32" s="1"/>
  <c r="K42" i="32"/>
  <c r="M42" i="32" s="1"/>
  <c r="K34" i="32"/>
  <c r="M34" i="32" s="1"/>
  <c r="K26" i="32"/>
  <c r="M26" i="32" s="1"/>
  <c r="K7" i="32"/>
  <c r="M7" i="32" s="1"/>
  <c r="J77" i="32"/>
  <c r="L77" i="32" s="1"/>
  <c r="K16" i="32"/>
  <c r="M16" i="32" s="1"/>
  <c r="J72" i="32"/>
  <c r="L72" i="32" s="1"/>
  <c r="K32" i="32"/>
  <c r="M32" i="32" s="1"/>
  <c r="J5" i="32"/>
  <c r="L5" i="32" s="1"/>
  <c r="K88" i="32"/>
  <c r="M88" i="32" s="1"/>
  <c r="J81" i="32"/>
  <c r="L81" i="32" s="1"/>
  <c r="K49" i="32"/>
  <c r="M49" i="32" s="1"/>
  <c r="J86" i="32"/>
  <c r="L86" i="32" s="1"/>
  <c r="J95" i="32"/>
  <c r="L95" i="32" s="1"/>
  <c r="K64" i="32"/>
  <c r="M64" i="32" s="1"/>
  <c r="J38" i="32"/>
  <c r="L38" i="32" s="1"/>
  <c r="J30" i="32"/>
  <c r="L30" i="32" s="1"/>
  <c r="J3" i="32"/>
  <c r="L3" i="32" s="1"/>
  <c r="J11" i="32"/>
  <c r="L11" i="32" s="1"/>
  <c r="K75" i="32"/>
  <c r="M75" i="32" s="1"/>
  <c r="J40" i="32"/>
  <c r="L40" i="32" s="1"/>
  <c r="J28" i="32"/>
  <c r="L28" i="32" s="1"/>
  <c r="J9" i="32"/>
  <c r="L9" i="32" s="1"/>
  <c r="K19" i="32"/>
  <c r="M19" i="32" s="1"/>
  <c r="K18" i="32"/>
  <c r="M18" i="32" s="1"/>
  <c r="J66" i="32"/>
  <c r="L66" i="32" s="1"/>
  <c r="J51" i="32"/>
  <c r="L51" i="32" s="1"/>
  <c r="K87" i="32"/>
  <c r="M87" i="32" s="1"/>
  <c r="J61" i="32"/>
  <c r="L61" i="32" s="1"/>
  <c r="K86" i="32"/>
  <c r="M86" i="32" s="1"/>
  <c r="J64" i="32"/>
  <c r="L64" i="32" s="1"/>
  <c r="K30" i="32"/>
  <c r="M30" i="32" s="1"/>
  <c r="K40" i="32"/>
  <c r="M40" i="32" s="1"/>
  <c r="K28" i="32"/>
  <c r="M28" i="32" s="1"/>
  <c r="K9" i="32"/>
  <c r="M9" i="32" s="1"/>
  <c r="K15" i="32"/>
  <c r="M15" i="32" s="1"/>
  <c r="K85" i="32"/>
  <c r="M85" i="32" s="1"/>
  <c r="J50" i="32"/>
  <c r="L50" i="32" s="1"/>
  <c r="K90" i="32"/>
  <c r="M90" i="32" s="1"/>
  <c r="J55" i="32"/>
  <c r="L55" i="32" s="1"/>
  <c r="J68" i="32"/>
  <c r="L68" i="32" s="1"/>
  <c r="K39" i="32"/>
  <c r="M39" i="32" s="1"/>
  <c r="K31" i="32"/>
  <c r="M31" i="32" s="1"/>
  <c r="K23" i="32"/>
  <c r="M23" i="32" s="1"/>
  <c r="K10" i="32"/>
  <c r="M10" i="32" s="1"/>
  <c r="K96" i="32"/>
  <c r="M96" i="32" s="1"/>
  <c r="J48" i="32"/>
  <c r="L48" i="32" s="1"/>
  <c r="K82" i="32"/>
  <c r="M82" i="32" s="1"/>
  <c r="K91" i="32"/>
  <c r="M91" i="32" s="1"/>
  <c r="J60" i="32"/>
  <c r="L60" i="32" s="1"/>
  <c r="K37" i="32"/>
  <c r="M37" i="32" s="1"/>
  <c r="K29" i="32"/>
  <c r="M29" i="32" s="1"/>
  <c r="K4" i="32"/>
  <c r="M4" i="32" s="1"/>
  <c r="K12" i="32"/>
  <c r="M12" i="32" s="1"/>
  <c r="K78" i="32"/>
  <c r="K47" i="32"/>
  <c r="M47" i="32" s="1"/>
  <c r="K59" i="32"/>
  <c r="M59" i="32" s="1"/>
  <c r="K56" i="32"/>
  <c r="M56" i="32" s="1"/>
  <c r="J24" i="32"/>
  <c r="L24" i="32" s="1"/>
  <c r="K58" i="32"/>
  <c r="M58" i="32" s="1"/>
  <c r="K53" i="32"/>
  <c r="M53" i="32" s="1"/>
  <c r="K45" i="32"/>
  <c r="M45" i="32" s="1"/>
  <c r="K67" i="32"/>
  <c r="M67" i="32" s="1"/>
  <c r="J79" i="32"/>
  <c r="L79" i="32" s="1"/>
  <c r="J42" i="32"/>
  <c r="L42" i="32" s="1"/>
  <c r="J34" i="32"/>
  <c r="L34" i="32" s="1"/>
  <c r="J26" i="32"/>
  <c r="L26" i="32" s="1"/>
  <c r="J7" i="32"/>
  <c r="L7" i="32" s="1"/>
  <c r="K77" i="32"/>
  <c r="J74" i="32"/>
  <c r="L74" i="32" s="1"/>
  <c r="K72" i="32"/>
  <c r="M72" i="32" s="1"/>
  <c r="J32" i="32"/>
  <c r="L32" i="32" s="1"/>
  <c r="K5" i="32"/>
  <c r="M5" i="32" s="1"/>
  <c r="J88" i="32"/>
  <c r="L88" i="32" s="1"/>
  <c r="K65" i="32"/>
  <c r="M65" i="32" s="1"/>
  <c r="J22" i="32"/>
  <c r="L22" i="32" s="1"/>
  <c r="K94" i="32"/>
  <c r="M94" i="32" s="1"/>
  <c r="K36" i="32"/>
  <c r="M36" i="32" s="1"/>
  <c r="J49" i="32"/>
  <c r="L49" i="32" s="1"/>
  <c r="K95" i="32"/>
  <c r="M95" i="32" s="1"/>
  <c r="K38" i="32"/>
  <c r="M38" i="32" s="1"/>
  <c r="K3" i="32"/>
  <c r="M3" i="32" s="1"/>
  <c r="K11" i="32"/>
  <c r="M11" i="32" s="1"/>
  <c r="J75" i="32"/>
  <c r="L75" i="32" s="1"/>
  <c r="J73" i="32"/>
  <c r="L73" i="32" s="1"/>
  <c r="K54" i="32"/>
  <c r="M54" i="32" s="1"/>
  <c r="K46" i="32"/>
  <c r="M46" i="32" s="1"/>
  <c r="K71" i="32"/>
  <c r="M71" i="32" s="1"/>
  <c r="J83" i="32"/>
  <c r="L83" i="32" s="1"/>
  <c r="J43" i="32"/>
  <c r="L43" i="32" s="1"/>
  <c r="J35" i="32"/>
  <c r="L35" i="32" s="1"/>
  <c r="J27" i="32"/>
  <c r="L27" i="32" s="1"/>
  <c r="K6" i="32"/>
  <c r="M6" i="32" s="1"/>
  <c r="K69" i="32"/>
  <c r="M69" i="32" s="1"/>
  <c r="K52" i="32"/>
  <c r="M52" i="32" s="1"/>
  <c r="K44" i="32"/>
  <c r="M44" i="32" s="1"/>
  <c r="K63" i="32"/>
  <c r="M63" i="32" s="1"/>
  <c r="K76" i="32"/>
  <c r="M76" i="32" s="1"/>
  <c r="J41" i="32"/>
  <c r="L41" i="32" s="1"/>
  <c r="J33" i="32"/>
  <c r="L33" i="32" s="1"/>
  <c r="J25" i="32"/>
  <c r="L25" i="32" s="1"/>
  <c r="J8" i="32"/>
  <c r="L8" i="32" s="1"/>
  <c r="J80" i="32"/>
  <c r="L80" i="32" s="1"/>
  <c r="K2" i="32"/>
  <c r="M2" i="32" s="1"/>
  <c r="J57" i="32"/>
  <c r="L57" i="32" s="1"/>
  <c r="J89" i="32"/>
  <c r="L89" i="32" s="1"/>
  <c r="J5" i="31"/>
  <c r="L5" i="31" s="1"/>
  <c r="J76" i="31"/>
  <c r="L76" i="31" s="1"/>
  <c r="J68" i="31"/>
  <c r="L68" i="31" s="1"/>
  <c r="J60" i="31"/>
  <c r="L60" i="31" s="1"/>
  <c r="K51" i="31"/>
  <c r="M51" i="31" s="1"/>
  <c r="K43" i="31"/>
  <c r="M43" i="31" s="1"/>
  <c r="K35" i="31"/>
  <c r="M35" i="31" s="1"/>
  <c r="K27" i="31"/>
  <c r="M27" i="31" s="1"/>
  <c r="J87" i="31"/>
  <c r="L87" i="31" s="1"/>
  <c r="K9" i="31"/>
  <c r="M9" i="31" s="1"/>
  <c r="K6" i="31"/>
  <c r="M6" i="31" s="1"/>
  <c r="K10" i="31"/>
  <c r="M10" i="31" s="1"/>
  <c r="J86" i="31"/>
  <c r="L86" i="31" s="1"/>
  <c r="K24" i="31"/>
  <c r="M24" i="31" s="1"/>
  <c r="J10" i="31"/>
  <c r="L10" i="31" s="1"/>
  <c r="J95" i="31"/>
  <c r="L95" i="31" s="1"/>
  <c r="K5" i="31"/>
  <c r="M5" i="31" s="1"/>
  <c r="J9" i="31"/>
  <c r="L9" i="31" s="1"/>
  <c r="K72" i="31"/>
  <c r="M72" i="31" s="1"/>
  <c r="K64" i="31"/>
  <c r="M64" i="31" s="1"/>
  <c r="J78" i="31"/>
  <c r="L78" i="31" s="1"/>
  <c r="J47" i="31"/>
  <c r="L47" i="31" s="1"/>
  <c r="J39" i="31"/>
  <c r="L39" i="31" s="1"/>
  <c r="J31" i="31"/>
  <c r="L31" i="31" s="1"/>
  <c r="J15" i="31"/>
  <c r="L15" i="31" s="1"/>
  <c r="K94" i="31"/>
  <c r="M94" i="31" s="1"/>
  <c r="K55" i="31"/>
  <c r="M55" i="31" s="1"/>
  <c r="J20" i="31"/>
  <c r="L20" i="31" s="1"/>
  <c r="K57" i="31"/>
  <c r="M57" i="31" s="1"/>
  <c r="K77" i="31"/>
  <c r="K69" i="31"/>
  <c r="M69" i="31" s="1"/>
  <c r="K61" i="31"/>
  <c r="M61" i="31" s="1"/>
  <c r="J52" i="31"/>
  <c r="L52" i="31" s="1"/>
  <c r="J44" i="31"/>
  <c r="L44" i="31" s="1"/>
  <c r="J36" i="31"/>
  <c r="L36" i="31" s="1"/>
  <c r="J28" i="31"/>
  <c r="L28" i="31" s="1"/>
  <c r="K91" i="31"/>
  <c r="M91" i="31" s="1"/>
  <c r="K88" i="31"/>
  <c r="M88" i="31" s="1"/>
  <c r="J25" i="31"/>
  <c r="L25" i="31" s="1"/>
  <c r="J13" i="31"/>
  <c r="L13" i="31" s="1"/>
  <c r="K11" i="31"/>
  <c r="M11" i="31" s="1"/>
  <c r="K75" i="31"/>
  <c r="M75" i="31" s="1"/>
  <c r="K67" i="31"/>
  <c r="M67" i="31" s="1"/>
  <c r="K59" i="31"/>
  <c r="M59" i="31" s="1"/>
  <c r="J46" i="31"/>
  <c r="L46" i="31" s="1"/>
  <c r="J34" i="31"/>
  <c r="L34" i="31" s="1"/>
  <c r="K83" i="31"/>
  <c r="M83" i="31" s="1"/>
  <c r="K84" i="31"/>
  <c r="M84" i="31" s="1"/>
  <c r="J23" i="31"/>
  <c r="L23" i="31" s="1"/>
  <c r="K3" i="31"/>
  <c r="M3" i="31" s="1"/>
  <c r="K70" i="31"/>
  <c r="M70" i="31" s="1"/>
  <c r="K62" i="31"/>
  <c r="M62" i="31" s="1"/>
  <c r="J45" i="31"/>
  <c r="L45" i="31" s="1"/>
  <c r="J33" i="31"/>
  <c r="L33" i="31" s="1"/>
  <c r="K79" i="31"/>
  <c r="M79" i="31" s="1"/>
  <c r="J14" i="31"/>
  <c r="L14" i="31" s="1"/>
  <c r="K8" i="31"/>
  <c r="M8" i="31" s="1"/>
  <c r="J54" i="31"/>
  <c r="L54" i="31" s="1"/>
  <c r="J30" i="31"/>
  <c r="L30" i="31" s="1"/>
  <c r="K58" i="31"/>
  <c r="M58" i="31" s="1"/>
  <c r="J37" i="31"/>
  <c r="L37" i="31" s="1"/>
  <c r="K93" i="31"/>
  <c r="M93" i="31" s="1"/>
  <c r="K82" i="31"/>
  <c r="M82" i="31" s="1"/>
  <c r="K85" i="31"/>
  <c r="M85" i="31" s="1"/>
  <c r="J4" i="31"/>
  <c r="L4" i="31" s="1"/>
  <c r="J73" i="31"/>
  <c r="L73" i="31" s="1"/>
  <c r="J65" i="31"/>
  <c r="L65" i="31" s="1"/>
  <c r="K56" i="31"/>
  <c r="M56" i="31" s="1"/>
  <c r="K48" i="31"/>
  <c r="M48" i="31" s="1"/>
  <c r="K40" i="31"/>
  <c r="M40" i="31" s="1"/>
  <c r="K32" i="31"/>
  <c r="M32" i="31" s="1"/>
  <c r="K16" i="31"/>
  <c r="M16" i="31" s="1"/>
  <c r="J96" i="31"/>
  <c r="L96" i="31" s="1"/>
  <c r="J80" i="31"/>
  <c r="L80" i="31" s="1"/>
  <c r="K21" i="31"/>
  <c r="M21" i="31" s="1"/>
  <c r="J81" i="31"/>
  <c r="L81" i="31" s="1"/>
  <c r="J71" i="31"/>
  <c r="L71" i="31" s="1"/>
  <c r="J63" i="31"/>
  <c r="L63" i="31" s="1"/>
  <c r="K50" i="31"/>
  <c r="M50" i="31" s="1"/>
  <c r="K42" i="31"/>
  <c r="M42" i="31" s="1"/>
  <c r="K18" i="31"/>
  <c r="M18" i="31" s="1"/>
  <c r="J92" i="31"/>
  <c r="L92" i="31" s="1"/>
  <c r="J2" i="31"/>
  <c r="L2" i="31" s="1"/>
  <c r="J89" i="31"/>
  <c r="L89" i="31" s="1"/>
  <c r="J74" i="31"/>
  <c r="L74" i="31" s="1"/>
  <c r="J66" i="31"/>
  <c r="L66" i="31" s="1"/>
  <c r="K53" i="31"/>
  <c r="M53" i="31" s="1"/>
  <c r="K41" i="31"/>
  <c r="M41" i="31" s="1"/>
  <c r="K17" i="31"/>
  <c r="M17" i="31" s="1"/>
  <c r="K26" i="31"/>
  <c r="M26" i="31" s="1"/>
  <c r="J7" i="31"/>
  <c r="L7" i="31" s="1"/>
  <c r="K38" i="31"/>
  <c r="M38" i="31" s="1"/>
  <c r="K19" i="31"/>
  <c r="M19" i="31" s="1"/>
  <c r="K49" i="31"/>
  <c r="M49" i="31" s="1"/>
  <c r="K29" i="31"/>
  <c r="M29" i="31" s="1"/>
  <c r="J90" i="31"/>
  <c r="L90" i="31" s="1"/>
  <c r="K22" i="31"/>
  <c r="M22" i="31" s="1"/>
  <c r="K4" i="31"/>
  <c r="M4" i="31" s="1"/>
  <c r="K65" i="31"/>
  <c r="M65" i="31" s="1"/>
  <c r="J40" i="31"/>
  <c r="L40" i="31" s="1"/>
  <c r="J16" i="31"/>
  <c r="L16" i="31" s="1"/>
  <c r="K80" i="31"/>
  <c r="M80" i="31" s="1"/>
  <c r="K81" i="31"/>
  <c r="M81" i="31" s="1"/>
  <c r="K71" i="31"/>
  <c r="M71" i="31" s="1"/>
  <c r="J50" i="31"/>
  <c r="L50" i="31" s="1"/>
  <c r="J18" i="31"/>
  <c r="L18" i="31" s="1"/>
  <c r="K2" i="31"/>
  <c r="M2" i="31" s="1"/>
  <c r="K74" i="31"/>
  <c r="M74" i="31" s="1"/>
  <c r="J53" i="31"/>
  <c r="L53" i="31" s="1"/>
  <c r="J17" i="31"/>
  <c r="L17" i="31" s="1"/>
  <c r="K7" i="31"/>
  <c r="M7" i="31" s="1"/>
  <c r="J38" i="31"/>
  <c r="L38" i="31" s="1"/>
  <c r="J19" i="31"/>
  <c r="L19" i="31" s="1"/>
  <c r="J49" i="31"/>
  <c r="L49" i="31" s="1"/>
  <c r="J29" i="31"/>
  <c r="L29" i="31" s="1"/>
  <c r="J22" i="31"/>
  <c r="L22" i="31" s="1"/>
  <c r="J77" i="31"/>
  <c r="L77" i="31" s="1"/>
  <c r="J69" i="31"/>
  <c r="L69" i="31" s="1"/>
  <c r="J61" i="31"/>
  <c r="L61" i="31" s="1"/>
  <c r="K52" i="31"/>
  <c r="M52" i="31" s="1"/>
  <c r="K44" i="31"/>
  <c r="M44" i="31" s="1"/>
  <c r="K36" i="31"/>
  <c r="M36" i="31" s="1"/>
  <c r="K28" i="31"/>
  <c r="M28" i="31" s="1"/>
  <c r="J91" i="31"/>
  <c r="L91" i="31" s="1"/>
  <c r="J88" i="31"/>
  <c r="L88" i="31" s="1"/>
  <c r="K25" i="31"/>
  <c r="M25" i="31" s="1"/>
  <c r="K13" i="31"/>
  <c r="M13" i="31" s="1"/>
  <c r="J11" i="31"/>
  <c r="L11" i="31" s="1"/>
  <c r="J75" i="31"/>
  <c r="L75" i="31" s="1"/>
  <c r="J67" i="31"/>
  <c r="L67" i="31" s="1"/>
  <c r="J59" i="31"/>
  <c r="L59" i="31" s="1"/>
  <c r="K46" i="31"/>
  <c r="M46" i="31" s="1"/>
  <c r="K34" i="31"/>
  <c r="M34" i="31" s="1"/>
  <c r="J83" i="31"/>
  <c r="L83" i="31" s="1"/>
  <c r="J84" i="31"/>
  <c r="L84" i="31" s="1"/>
  <c r="K23" i="31"/>
  <c r="M23" i="31" s="1"/>
  <c r="J3" i="31"/>
  <c r="L3" i="31" s="1"/>
  <c r="J70" i="31"/>
  <c r="L70" i="31" s="1"/>
  <c r="J62" i="31"/>
  <c r="L62" i="31" s="1"/>
  <c r="K45" i="31"/>
  <c r="M45" i="31" s="1"/>
  <c r="K33" i="31"/>
  <c r="M33" i="31" s="1"/>
  <c r="J79" i="31"/>
  <c r="L79" i="31" s="1"/>
  <c r="K14" i="31"/>
  <c r="M14" i="31" s="1"/>
  <c r="J8" i="31"/>
  <c r="L8" i="31" s="1"/>
  <c r="K76" i="31"/>
  <c r="M76" i="31" s="1"/>
  <c r="K68" i="31"/>
  <c r="M68" i="31" s="1"/>
  <c r="K60" i="31"/>
  <c r="M60" i="31" s="1"/>
  <c r="J51" i="31"/>
  <c r="L51" i="31" s="1"/>
  <c r="J43" i="31"/>
  <c r="L43" i="31" s="1"/>
  <c r="J35" i="31"/>
  <c r="L35" i="31" s="1"/>
  <c r="J27" i="31"/>
  <c r="L27" i="31" s="1"/>
  <c r="K87" i="31"/>
  <c r="M87" i="31" s="1"/>
  <c r="K86" i="31"/>
  <c r="M86" i="31" s="1"/>
  <c r="J24" i="31"/>
  <c r="L24" i="31" s="1"/>
  <c r="K95" i="31"/>
  <c r="M95" i="31" s="1"/>
  <c r="K54" i="31"/>
  <c r="M54" i="31" s="1"/>
  <c r="K30" i="31"/>
  <c r="M30" i="31" s="1"/>
  <c r="J58" i="31"/>
  <c r="L58" i="31" s="1"/>
  <c r="K37" i="31"/>
  <c r="M37" i="31" s="1"/>
  <c r="J93" i="31"/>
  <c r="L93" i="31" s="1"/>
  <c r="J82" i="31"/>
  <c r="L82" i="31" s="1"/>
  <c r="J85" i="31"/>
  <c r="L85" i="31" s="1"/>
  <c r="K73" i="31"/>
  <c r="M73" i="31" s="1"/>
  <c r="J56" i="31"/>
  <c r="L56" i="31" s="1"/>
  <c r="J48" i="31"/>
  <c r="L48" i="31" s="1"/>
  <c r="J32" i="31"/>
  <c r="L32" i="31" s="1"/>
  <c r="K96" i="31"/>
  <c r="M96" i="31" s="1"/>
  <c r="J21" i="31"/>
  <c r="L21" i="31" s="1"/>
  <c r="K63" i="31"/>
  <c r="M63" i="31" s="1"/>
  <c r="J42" i="31"/>
  <c r="L42" i="31" s="1"/>
  <c r="K92" i="31"/>
  <c r="M92" i="31" s="1"/>
  <c r="K89" i="31"/>
  <c r="M89" i="31" s="1"/>
  <c r="K66" i="31"/>
  <c r="M66" i="31" s="1"/>
  <c r="J41" i="31"/>
  <c r="L41" i="31" s="1"/>
  <c r="J26" i="31"/>
  <c r="L26" i="31" s="1"/>
  <c r="K90" i="31"/>
  <c r="M90" i="31" s="1"/>
  <c r="J72" i="31"/>
  <c r="L72" i="31" s="1"/>
  <c r="J64" i="31"/>
  <c r="L64" i="31" s="1"/>
  <c r="K78" i="31"/>
  <c r="K47" i="31"/>
  <c r="M47" i="31" s="1"/>
  <c r="K39" i="31"/>
  <c r="M39" i="31" s="1"/>
  <c r="K31" i="31"/>
  <c r="M31" i="31" s="1"/>
  <c r="K15" i="31"/>
  <c r="M15" i="31" s="1"/>
  <c r="J94" i="31"/>
  <c r="L94" i="31" s="1"/>
  <c r="J55" i="31"/>
  <c r="L55" i="31" s="1"/>
  <c r="K20" i="31"/>
  <c r="M20" i="31" s="1"/>
  <c r="J57" i="31"/>
  <c r="L57" i="31" s="1"/>
  <c r="J91" i="30"/>
  <c r="L91" i="30" s="1"/>
  <c r="J9" i="30"/>
  <c r="L9" i="30" s="1"/>
  <c r="J31" i="30"/>
  <c r="L31" i="30" s="1"/>
  <c r="J71" i="30"/>
  <c r="L71" i="30" s="1"/>
  <c r="J63" i="30"/>
  <c r="L63" i="30" s="1"/>
  <c r="J55" i="30"/>
  <c r="L55" i="30" s="1"/>
  <c r="J84" i="30"/>
  <c r="L84" i="30" s="1"/>
  <c r="J49" i="30"/>
  <c r="L49" i="30" s="1"/>
  <c r="J41" i="30"/>
  <c r="L41" i="30" s="1"/>
  <c r="J33" i="30"/>
  <c r="L33" i="30" s="1"/>
  <c r="J18" i="30"/>
  <c r="L18" i="30" s="1"/>
  <c r="J26" i="30"/>
  <c r="L26" i="30" s="1"/>
  <c r="K4" i="30"/>
  <c r="M4" i="30" s="1"/>
  <c r="K12" i="30"/>
  <c r="M12" i="30" s="1"/>
  <c r="K76" i="30"/>
  <c r="M76" i="30" s="1"/>
  <c r="K68" i="30"/>
  <c r="M68" i="30" s="1"/>
  <c r="K60" i="30"/>
  <c r="M60" i="30" s="1"/>
  <c r="K94" i="30"/>
  <c r="M94" i="30" s="1"/>
  <c r="K54" i="30"/>
  <c r="M54" i="30" s="1"/>
  <c r="K46" i="30"/>
  <c r="M46" i="30" s="1"/>
  <c r="K38" i="30"/>
  <c r="M38" i="30" s="1"/>
  <c r="K13" i="30"/>
  <c r="M13" i="30" s="1"/>
  <c r="K21" i="30"/>
  <c r="M21" i="30" s="1"/>
  <c r="K95" i="30"/>
  <c r="M95" i="30" s="1"/>
  <c r="K29" i="30"/>
  <c r="M29" i="30" s="1"/>
  <c r="K96" i="30"/>
  <c r="M96" i="30" s="1"/>
  <c r="K39" i="30"/>
  <c r="M39" i="30" s="1"/>
  <c r="K20" i="30"/>
  <c r="M20" i="30" s="1"/>
  <c r="K87" i="30"/>
  <c r="M87" i="30" s="1"/>
  <c r="K83" i="30"/>
  <c r="M83" i="30" s="1"/>
  <c r="K30" i="30"/>
  <c r="M30" i="30" s="1"/>
  <c r="K56" i="30"/>
  <c r="M56" i="30" s="1"/>
  <c r="K86" i="30"/>
  <c r="M86" i="30" s="1"/>
  <c r="K42" i="30"/>
  <c r="M42" i="30" s="1"/>
  <c r="K34" i="30"/>
  <c r="M34" i="30" s="1"/>
  <c r="K25" i="30"/>
  <c r="M25" i="30" s="1"/>
  <c r="K89" i="30"/>
  <c r="M89" i="30" s="1"/>
  <c r="K69" i="30"/>
  <c r="M69" i="30" s="1"/>
  <c r="K51" i="30"/>
  <c r="M51" i="30" s="1"/>
  <c r="K16" i="30"/>
  <c r="M16" i="30" s="1"/>
  <c r="K24" i="30"/>
  <c r="M24" i="30" s="1"/>
  <c r="K81" i="30"/>
  <c r="M81" i="30" s="1"/>
  <c r="K10" i="30"/>
  <c r="M10" i="30" s="1"/>
  <c r="K85" i="30"/>
  <c r="M85" i="30" s="1"/>
  <c r="K70" i="30"/>
  <c r="M70" i="30" s="1"/>
  <c r="K62" i="30"/>
  <c r="M62" i="30" s="1"/>
  <c r="J78" i="30"/>
  <c r="L78" i="30" s="1"/>
  <c r="K82" i="30"/>
  <c r="M82" i="30" s="1"/>
  <c r="K48" i="30"/>
  <c r="M48" i="30" s="1"/>
  <c r="K40" i="30"/>
  <c r="M40" i="30" s="1"/>
  <c r="K32" i="30"/>
  <c r="M32" i="30" s="1"/>
  <c r="K19" i="30"/>
  <c r="M19" i="30" s="1"/>
  <c r="K79" i="30"/>
  <c r="M79" i="30" s="1"/>
  <c r="K7" i="30"/>
  <c r="M7" i="30" s="1"/>
  <c r="K77" i="30"/>
  <c r="K65" i="30"/>
  <c r="M65" i="30" s="1"/>
  <c r="K57" i="30"/>
  <c r="M57" i="30" s="1"/>
  <c r="K80" i="30"/>
  <c r="M80" i="30" s="1"/>
  <c r="K43" i="30"/>
  <c r="M43" i="30" s="1"/>
  <c r="J6" i="30"/>
  <c r="L6" i="30" s="1"/>
  <c r="J28" i="30"/>
  <c r="L28" i="30" s="1"/>
  <c r="J74" i="30"/>
  <c r="L74" i="30" s="1"/>
  <c r="J66" i="30"/>
  <c r="L66" i="30" s="1"/>
  <c r="J58" i="30"/>
  <c r="L58" i="30" s="1"/>
  <c r="J90" i="30"/>
  <c r="L90" i="30" s="1"/>
  <c r="J52" i="30"/>
  <c r="L52" i="30" s="1"/>
  <c r="J44" i="30"/>
  <c r="L44" i="30" s="1"/>
  <c r="J36" i="30"/>
  <c r="L36" i="30" s="1"/>
  <c r="J15" i="30"/>
  <c r="L15" i="30" s="1"/>
  <c r="J23" i="30"/>
  <c r="L23" i="30" s="1"/>
  <c r="J3" i="30"/>
  <c r="L3" i="30" s="1"/>
  <c r="J11" i="30"/>
  <c r="L11" i="30" s="1"/>
  <c r="J73" i="30"/>
  <c r="L73" i="30" s="1"/>
  <c r="J61" i="30"/>
  <c r="L61" i="30" s="1"/>
  <c r="J88" i="30"/>
  <c r="L88" i="30" s="1"/>
  <c r="J47" i="30"/>
  <c r="L47" i="30" s="1"/>
  <c r="J35" i="30"/>
  <c r="L35" i="30" s="1"/>
  <c r="K8" i="30"/>
  <c r="M8" i="30" s="1"/>
  <c r="K72" i="30"/>
  <c r="M72" i="30" s="1"/>
  <c r="K64" i="30"/>
  <c r="M64" i="30" s="1"/>
  <c r="K50" i="30"/>
  <c r="M50" i="30" s="1"/>
  <c r="K17" i="30"/>
  <c r="M17" i="30" s="1"/>
  <c r="J5" i="30"/>
  <c r="L5" i="30" s="1"/>
  <c r="J27" i="30"/>
  <c r="L27" i="30" s="1"/>
  <c r="J75" i="30"/>
  <c r="L75" i="30" s="1"/>
  <c r="J67" i="30"/>
  <c r="L67" i="30" s="1"/>
  <c r="J59" i="30"/>
  <c r="L59" i="30" s="1"/>
  <c r="J92" i="30"/>
  <c r="L92" i="30" s="1"/>
  <c r="J53" i="30"/>
  <c r="L53" i="30" s="1"/>
  <c r="J45" i="30"/>
  <c r="L45" i="30" s="1"/>
  <c r="J37" i="30"/>
  <c r="L37" i="30" s="1"/>
  <c r="J14" i="30"/>
  <c r="L14" i="30" s="1"/>
  <c r="J22" i="30"/>
  <c r="L22" i="30" s="1"/>
  <c r="J4" i="30"/>
  <c r="L4" i="30" s="1"/>
  <c r="J12" i="30"/>
  <c r="L12" i="30" s="1"/>
  <c r="J76" i="30"/>
  <c r="L76" i="30" s="1"/>
  <c r="J68" i="30"/>
  <c r="L68" i="30" s="1"/>
  <c r="J60" i="30"/>
  <c r="L60" i="30" s="1"/>
  <c r="J94" i="30"/>
  <c r="L94" i="30" s="1"/>
  <c r="J54" i="30"/>
  <c r="L54" i="30" s="1"/>
  <c r="J46" i="30"/>
  <c r="L46" i="30" s="1"/>
  <c r="J38" i="30"/>
  <c r="L38" i="30" s="1"/>
  <c r="J13" i="30"/>
  <c r="L13" i="30" s="1"/>
  <c r="J21" i="30"/>
  <c r="L21" i="30" s="1"/>
  <c r="J95" i="30"/>
  <c r="L95" i="30" s="1"/>
  <c r="J29" i="30"/>
  <c r="L29" i="30" s="1"/>
  <c r="J96" i="30"/>
  <c r="L96" i="30" s="1"/>
  <c r="J39" i="30"/>
  <c r="L39" i="30" s="1"/>
  <c r="J20" i="30"/>
  <c r="L20" i="30" s="1"/>
  <c r="J87" i="30"/>
  <c r="L87" i="30" s="1"/>
  <c r="K91" i="30"/>
  <c r="M91" i="30" s="1"/>
  <c r="K9" i="30"/>
  <c r="M9" i="30" s="1"/>
  <c r="K31" i="30"/>
  <c r="M31" i="30" s="1"/>
  <c r="K71" i="30"/>
  <c r="M71" i="30" s="1"/>
  <c r="K63" i="30"/>
  <c r="M63" i="30" s="1"/>
  <c r="K55" i="30"/>
  <c r="M55" i="30" s="1"/>
  <c r="K84" i="30"/>
  <c r="M84" i="30" s="1"/>
  <c r="K49" i="30"/>
  <c r="M49" i="30" s="1"/>
  <c r="K41" i="30"/>
  <c r="M41" i="30" s="1"/>
  <c r="K33" i="30"/>
  <c r="M33" i="30" s="1"/>
  <c r="K18" i="30"/>
  <c r="M18" i="30" s="1"/>
  <c r="K26" i="30"/>
  <c r="M26" i="30" s="1"/>
  <c r="K6" i="30"/>
  <c r="M6" i="30" s="1"/>
  <c r="K28" i="30"/>
  <c r="M28" i="30" s="1"/>
  <c r="K74" i="30"/>
  <c r="M74" i="30" s="1"/>
  <c r="K66" i="30"/>
  <c r="M66" i="30" s="1"/>
  <c r="K58" i="30"/>
  <c r="M58" i="30" s="1"/>
  <c r="K90" i="30"/>
  <c r="M90" i="30" s="1"/>
  <c r="K52" i="30"/>
  <c r="M52" i="30" s="1"/>
  <c r="K44" i="30"/>
  <c r="M44" i="30" s="1"/>
  <c r="K36" i="30"/>
  <c r="M36" i="30" s="1"/>
  <c r="K15" i="30"/>
  <c r="M15" i="30" s="1"/>
  <c r="K23" i="30"/>
  <c r="M23" i="30" s="1"/>
  <c r="K3" i="30"/>
  <c r="M3" i="30" s="1"/>
  <c r="K11" i="30"/>
  <c r="M11" i="30" s="1"/>
  <c r="K73" i="30"/>
  <c r="M73" i="30" s="1"/>
  <c r="K61" i="30"/>
  <c r="M61" i="30" s="1"/>
  <c r="K88" i="30"/>
  <c r="M88" i="30" s="1"/>
  <c r="K47" i="30"/>
  <c r="M47" i="30" s="1"/>
  <c r="K35" i="30"/>
  <c r="M35" i="30" s="1"/>
  <c r="J83" i="30"/>
  <c r="L83" i="30" s="1"/>
  <c r="J8" i="30"/>
  <c r="L8" i="30" s="1"/>
  <c r="J30" i="30"/>
  <c r="L30" i="30" s="1"/>
  <c r="J72" i="30"/>
  <c r="L72" i="30" s="1"/>
  <c r="J64" i="30"/>
  <c r="L64" i="30" s="1"/>
  <c r="J56" i="30"/>
  <c r="L56" i="30" s="1"/>
  <c r="J86" i="30"/>
  <c r="L86" i="30" s="1"/>
  <c r="J50" i="30"/>
  <c r="L50" i="30" s="1"/>
  <c r="J42" i="30"/>
  <c r="L42" i="30" s="1"/>
  <c r="J34" i="30"/>
  <c r="L34" i="30" s="1"/>
  <c r="J17" i="30"/>
  <c r="L17" i="30" s="1"/>
  <c r="J25" i="30"/>
  <c r="L25" i="30" s="1"/>
  <c r="J89" i="30"/>
  <c r="L89" i="30" s="1"/>
  <c r="J69" i="30"/>
  <c r="L69" i="30" s="1"/>
  <c r="J51" i="30"/>
  <c r="L51" i="30" s="1"/>
  <c r="J16" i="30"/>
  <c r="L16" i="30" s="1"/>
  <c r="J24" i="30"/>
  <c r="L24" i="30" s="1"/>
  <c r="K5" i="30"/>
  <c r="M5" i="30" s="1"/>
  <c r="K27" i="30"/>
  <c r="M27" i="30" s="1"/>
  <c r="K75" i="30"/>
  <c r="M75" i="30" s="1"/>
  <c r="K67" i="30"/>
  <c r="M67" i="30" s="1"/>
  <c r="K59" i="30"/>
  <c r="M59" i="30" s="1"/>
  <c r="K92" i="30"/>
  <c r="M92" i="30" s="1"/>
  <c r="K53" i="30"/>
  <c r="M53" i="30" s="1"/>
  <c r="K45" i="30"/>
  <c r="M45" i="30" s="1"/>
  <c r="K37" i="30"/>
  <c r="M37" i="30" s="1"/>
  <c r="K14" i="30"/>
  <c r="M14" i="30" s="1"/>
  <c r="K22" i="30"/>
  <c r="M22" i="30" s="1"/>
  <c r="J81" i="30"/>
  <c r="L81" i="30" s="1"/>
  <c r="J10" i="30"/>
  <c r="L10" i="30" s="1"/>
  <c r="J85" i="30"/>
  <c r="L85" i="30" s="1"/>
  <c r="J70" i="30"/>
  <c r="L70" i="30" s="1"/>
  <c r="J62" i="30"/>
  <c r="L62" i="30" s="1"/>
  <c r="K78" i="30"/>
  <c r="J82" i="30"/>
  <c r="L82" i="30" s="1"/>
  <c r="J48" i="30"/>
  <c r="L48" i="30" s="1"/>
  <c r="J40" i="30"/>
  <c r="L40" i="30" s="1"/>
  <c r="J32" i="30"/>
  <c r="L32" i="30" s="1"/>
  <c r="J19" i="30"/>
  <c r="L19" i="30" s="1"/>
  <c r="J79" i="30"/>
  <c r="L79" i="30" s="1"/>
  <c r="J7" i="30"/>
  <c r="L7" i="30" s="1"/>
  <c r="J77" i="30"/>
  <c r="L77" i="30" s="1"/>
  <c r="J65" i="30"/>
  <c r="L65" i="30" s="1"/>
  <c r="J57" i="30"/>
  <c r="L57" i="30" s="1"/>
  <c r="J80" i="30"/>
  <c r="L80" i="30" s="1"/>
  <c r="J43" i="30"/>
  <c r="L43" i="30" s="1"/>
  <c r="K2" i="30"/>
  <c r="M2" i="30" s="1"/>
  <c r="J95" i="29"/>
  <c r="L95" i="29" s="1"/>
  <c r="K95" i="29"/>
  <c r="M95" i="29" s="1"/>
  <c r="J81" i="29"/>
  <c r="L81" i="29" s="1"/>
  <c r="K79" i="29"/>
  <c r="M79" i="29" s="1"/>
  <c r="K8" i="29"/>
  <c r="M8" i="29" s="1"/>
  <c r="K56" i="29"/>
  <c r="M56" i="29" s="1"/>
  <c r="J46" i="29"/>
  <c r="L46" i="29" s="1"/>
  <c r="J30" i="29"/>
  <c r="L30" i="29" s="1"/>
  <c r="J19" i="29"/>
  <c r="L19" i="29" s="1"/>
  <c r="K77" i="29"/>
  <c r="K69" i="29"/>
  <c r="M69" i="29" s="1"/>
  <c r="K61" i="29"/>
  <c r="M61" i="29" s="1"/>
  <c r="K96" i="29"/>
  <c r="M96" i="29" s="1"/>
  <c r="K80" i="29"/>
  <c r="M80" i="29" s="1"/>
  <c r="J47" i="29"/>
  <c r="L47" i="29" s="1"/>
  <c r="J39" i="29"/>
  <c r="L39" i="29" s="1"/>
  <c r="J31" i="29"/>
  <c r="L31" i="29" s="1"/>
  <c r="J14" i="29"/>
  <c r="L14" i="29" s="1"/>
  <c r="K22" i="29"/>
  <c r="M22" i="29" s="1"/>
  <c r="K76" i="29"/>
  <c r="M76" i="29" s="1"/>
  <c r="K68" i="29"/>
  <c r="M68" i="29" s="1"/>
  <c r="K94" i="29"/>
  <c r="M94" i="29" s="1"/>
  <c r="J50" i="29"/>
  <c r="L50" i="29" s="1"/>
  <c r="J34" i="29"/>
  <c r="L34" i="29" s="1"/>
  <c r="J5" i="29"/>
  <c r="L5" i="29" s="1"/>
  <c r="J83" i="29"/>
  <c r="L83" i="29" s="1"/>
  <c r="J71" i="29"/>
  <c r="L71" i="29" s="1"/>
  <c r="J63" i="29"/>
  <c r="L63" i="29" s="1"/>
  <c r="J55" i="29"/>
  <c r="L55" i="29" s="1"/>
  <c r="J84" i="29"/>
  <c r="L84" i="29" s="1"/>
  <c r="K49" i="29"/>
  <c r="M49" i="29" s="1"/>
  <c r="K41" i="29"/>
  <c r="M41" i="29" s="1"/>
  <c r="K33" i="29"/>
  <c r="M33" i="29" s="1"/>
  <c r="K25" i="29"/>
  <c r="M25" i="29" s="1"/>
  <c r="K20" i="29"/>
  <c r="M20" i="29" s="1"/>
  <c r="J6" i="29"/>
  <c r="L6" i="29" s="1"/>
  <c r="J70" i="29"/>
  <c r="L70" i="29" s="1"/>
  <c r="J62" i="29"/>
  <c r="L62" i="29" s="1"/>
  <c r="K78" i="29"/>
  <c r="J82" i="29"/>
  <c r="L82" i="29" s="1"/>
  <c r="K48" i="29"/>
  <c r="M48" i="29" s="1"/>
  <c r="K40" i="29"/>
  <c r="M40" i="29" s="1"/>
  <c r="K32" i="29"/>
  <c r="M32" i="29" s="1"/>
  <c r="J24" i="29"/>
  <c r="L24" i="29" s="1"/>
  <c r="K17" i="29"/>
  <c r="M17" i="29" s="1"/>
  <c r="J93" i="29"/>
  <c r="L93" i="29" s="1"/>
  <c r="J26" i="29"/>
  <c r="L26" i="29" s="1"/>
  <c r="K7" i="29"/>
  <c r="M7" i="29" s="1"/>
  <c r="K86" i="29"/>
  <c r="M86" i="29" s="1"/>
  <c r="K73" i="29"/>
  <c r="M73" i="29" s="1"/>
  <c r="K65" i="29"/>
  <c r="M65" i="29" s="1"/>
  <c r="K57" i="29"/>
  <c r="M57" i="29" s="1"/>
  <c r="K88" i="29"/>
  <c r="M88" i="29" s="1"/>
  <c r="J51" i="29"/>
  <c r="L51" i="29" s="1"/>
  <c r="J43" i="29"/>
  <c r="L43" i="29" s="1"/>
  <c r="J35" i="29"/>
  <c r="L35" i="29" s="1"/>
  <c r="J27" i="29"/>
  <c r="L27" i="29" s="1"/>
  <c r="J18" i="29"/>
  <c r="L18" i="29" s="1"/>
  <c r="J12" i="29"/>
  <c r="L12" i="29" s="1"/>
  <c r="K72" i="29"/>
  <c r="M72" i="29" s="1"/>
  <c r="K60" i="29"/>
  <c r="M60" i="29" s="1"/>
  <c r="J54" i="29"/>
  <c r="L54" i="29" s="1"/>
  <c r="J42" i="29"/>
  <c r="L42" i="29" s="1"/>
  <c r="K64" i="29"/>
  <c r="M64" i="29" s="1"/>
  <c r="J38" i="29"/>
  <c r="L38" i="29" s="1"/>
  <c r="K15" i="29"/>
  <c r="M15" i="29" s="1"/>
  <c r="J9" i="29"/>
  <c r="L9" i="29" s="1"/>
  <c r="J75" i="29"/>
  <c r="L75" i="29" s="1"/>
  <c r="J67" i="29"/>
  <c r="L67" i="29" s="1"/>
  <c r="J59" i="29"/>
  <c r="L59" i="29" s="1"/>
  <c r="J92" i="29"/>
  <c r="L92" i="29" s="1"/>
  <c r="K53" i="29"/>
  <c r="M53" i="29" s="1"/>
  <c r="K45" i="29"/>
  <c r="M45" i="29" s="1"/>
  <c r="K37" i="29"/>
  <c r="M37" i="29" s="1"/>
  <c r="K29" i="29"/>
  <c r="M29" i="29" s="1"/>
  <c r="J16" i="29"/>
  <c r="L16" i="29" s="1"/>
  <c r="J85" i="29"/>
  <c r="L85" i="29" s="1"/>
  <c r="J10" i="29"/>
  <c r="L10" i="29" s="1"/>
  <c r="J74" i="29"/>
  <c r="L74" i="29" s="1"/>
  <c r="J66" i="29"/>
  <c r="L66" i="29" s="1"/>
  <c r="J58" i="29"/>
  <c r="L58" i="29" s="1"/>
  <c r="J90" i="29"/>
  <c r="L90" i="29" s="1"/>
  <c r="K52" i="29"/>
  <c r="M52" i="29" s="1"/>
  <c r="K44" i="29"/>
  <c r="M44" i="29" s="1"/>
  <c r="K36" i="29"/>
  <c r="M36" i="29" s="1"/>
  <c r="K28" i="29"/>
  <c r="M28" i="29" s="1"/>
  <c r="K13" i="29"/>
  <c r="M13" i="29" s="1"/>
  <c r="J21" i="29"/>
  <c r="L21" i="29" s="1"/>
  <c r="J4" i="29"/>
  <c r="L4" i="29" s="1"/>
  <c r="J23" i="29"/>
  <c r="L23" i="29" s="1"/>
  <c r="J3" i="29"/>
  <c r="L3" i="29" s="1"/>
  <c r="K11" i="29"/>
  <c r="M11" i="29" s="1"/>
  <c r="K91" i="29"/>
  <c r="M91" i="29" s="1"/>
  <c r="K5" i="29"/>
  <c r="M5" i="29" s="1"/>
  <c r="K83" i="29"/>
  <c r="M83" i="29" s="1"/>
  <c r="K71" i="29"/>
  <c r="M71" i="29" s="1"/>
  <c r="K63" i="29"/>
  <c r="M63" i="29" s="1"/>
  <c r="K55" i="29"/>
  <c r="M55" i="29" s="1"/>
  <c r="K84" i="29"/>
  <c r="M84" i="29" s="1"/>
  <c r="J49" i="29"/>
  <c r="L49" i="29" s="1"/>
  <c r="J41" i="29"/>
  <c r="L41" i="29" s="1"/>
  <c r="J33" i="29"/>
  <c r="L33" i="29" s="1"/>
  <c r="J25" i="29"/>
  <c r="L25" i="29" s="1"/>
  <c r="J20" i="29"/>
  <c r="L20" i="29" s="1"/>
  <c r="J8" i="29"/>
  <c r="L8" i="29" s="1"/>
  <c r="J56" i="29"/>
  <c r="L56" i="29" s="1"/>
  <c r="K46" i="29"/>
  <c r="M46" i="29" s="1"/>
  <c r="K30" i="29"/>
  <c r="M30" i="29" s="1"/>
  <c r="K19" i="29"/>
  <c r="M19" i="29" s="1"/>
  <c r="K6" i="29"/>
  <c r="M6" i="29" s="1"/>
  <c r="K70" i="29"/>
  <c r="M70" i="29" s="1"/>
  <c r="K62" i="29"/>
  <c r="M62" i="29" s="1"/>
  <c r="J78" i="29"/>
  <c r="L78" i="29" s="1"/>
  <c r="K82" i="29"/>
  <c r="M82" i="29" s="1"/>
  <c r="J48" i="29"/>
  <c r="L48" i="29" s="1"/>
  <c r="J40" i="29"/>
  <c r="L40" i="29" s="1"/>
  <c r="J32" i="29"/>
  <c r="L32" i="29" s="1"/>
  <c r="K24" i="29"/>
  <c r="M24" i="29" s="1"/>
  <c r="J17" i="29"/>
  <c r="L17" i="29" s="1"/>
  <c r="K93" i="29"/>
  <c r="M93" i="29" s="1"/>
  <c r="K26" i="29"/>
  <c r="M26" i="29" s="1"/>
  <c r="J7" i="29"/>
  <c r="L7" i="29" s="1"/>
  <c r="J77" i="29"/>
  <c r="L77" i="29" s="1"/>
  <c r="J69" i="29"/>
  <c r="L69" i="29" s="1"/>
  <c r="J61" i="29"/>
  <c r="L61" i="29" s="1"/>
  <c r="J96" i="29"/>
  <c r="L96" i="29" s="1"/>
  <c r="J80" i="29"/>
  <c r="L80" i="29" s="1"/>
  <c r="K47" i="29"/>
  <c r="M47" i="29" s="1"/>
  <c r="K39" i="29"/>
  <c r="M39" i="29" s="1"/>
  <c r="K31" i="29"/>
  <c r="M31" i="29" s="1"/>
  <c r="K14" i="29"/>
  <c r="M14" i="29" s="1"/>
  <c r="J22" i="29"/>
  <c r="L22" i="29" s="1"/>
  <c r="J76" i="29"/>
  <c r="L76" i="29" s="1"/>
  <c r="J68" i="29"/>
  <c r="L68" i="29" s="1"/>
  <c r="J94" i="29"/>
  <c r="L94" i="29" s="1"/>
  <c r="K50" i="29"/>
  <c r="M50" i="29" s="1"/>
  <c r="K34" i="29"/>
  <c r="M34" i="29" s="1"/>
  <c r="K87" i="29"/>
  <c r="M87" i="29" s="1"/>
  <c r="K2" i="29"/>
  <c r="M2" i="29" s="1"/>
  <c r="K9" i="29"/>
  <c r="M9" i="29" s="1"/>
  <c r="K75" i="29"/>
  <c r="M75" i="29" s="1"/>
  <c r="K67" i="29"/>
  <c r="M67" i="29" s="1"/>
  <c r="K59" i="29"/>
  <c r="M59" i="29" s="1"/>
  <c r="K92" i="29"/>
  <c r="M92" i="29" s="1"/>
  <c r="J53" i="29"/>
  <c r="L53" i="29" s="1"/>
  <c r="J45" i="29"/>
  <c r="L45" i="29" s="1"/>
  <c r="J37" i="29"/>
  <c r="L37" i="29" s="1"/>
  <c r="J29" i="29"/>
  <c r="L29" i="29" s="1"/>
  <c r="K16" i="29"/>
  <c r="M16" i="29" s="1"/>
  <c r="K85" i="29"/>
  <c r="M85" i="29" s="1"/>
  <c r="J64" i="29"/>
  <c r="L64" i="29" s="1"/>
  <c r="J86" i="29"/>
  <c r="L86" i="29" s="1"/>
  <c r="K38" i="29"/>
  <c r="M38" i="29" s="1"/>
  <c r="J15" i="29"/>
  <c r="L15" i="29" s="1"/>
  <c r="K10" i="29"/>
  <c r="M10" i="29" s="1"/>
  <c r="K74" i="29"/>
  <c r="M74" i="29" s="1"/>
  <c r="K66" i="29"/>
  <c r="M66" i="29" s="1"/>
  <c r="K58" i="29"/>
  <c r="M58" i="29" s="1"/>
  <c r="K90" i="29"/>
  <c r="M90" i="29" s="1"/>
  <c r="J52" i="29"/>
  <c r="L52" i="29" s="1"/>
  <c r="J44" i="29"/>
  <c r="L44" i="29" s="1"/>
  <c r="J36" i="29"/>
  <c r="L36" i="29" s="1"/>
  <c r="J28" i="29"/>
  <c r="L28" i="29" s="1"/>
  <c r="J13" i="29"/>
  <c r="L13" i="29" s="1"/>
  <c r="K21" i="29"/>
  <c r="M21" i="29" s="1"/>
  <c r="K4" i="29"/>
  <c r="M4" i="29" s="1"/>
  <c r="K23" i="29"/>
  <c r="M23" i="29" s="1"/>
  <c r="K3" i="29"/>
  <c r="M3" i="29" s="1"/>
  <c r="J11" i="29"/>
  <c r="L11" i="29" s="1"/>
  <c r="J73" i="29"/>
  <c r="L73" i="29" s="1"/>
  <c r="J65" i="29"/>
  <c r="L65" i="29" s="1"/>
  <c r="J57" i="29"/>
  <c r="L57" i="29" s="1"/>
  <c r="J88" i="29"/>
  <c r="L88" i="29" s="1"/>
  <c r="K51" i="29"/>
  <c r="M51" i="29" s="1"/>
  <c r="K43" i="29"/>
  <c r="M43" i="29" s="1"/>
  <c r="K35" i="29"/>
  <c r="M35" i="29" s="1"/>
  <c r="K27" i="29"/>
  <c r="M27" i="29" s="1"/>
  <c r="K18" i="29"/>
  <c r="M18" i="29" s="1"/>
  <c r="K12" i="29"/>
  <c r="M12" i="29" s="1"/>
  <c r="J72" i="29"/>
  <c r="L72" i="29" s="1"/>
  <c r="J60" i="29"/>
  <c r="L60" i="29" s="1"/>
  <c r="K54" i="29"/>
  <c r="M54" i="29" s="1"/>
  <c r="K42" i="29"/>
  <c r="M42" i="29" s="1"/>
  <c r="K81" i="29"/>
  <c r="M81" i="29" s="1"/>
  <c r="J89" i="29"/>
  <c r="L89" i="29" s="1"/>
  <c r="J25" i="28"/>
  <c r="L25" i="28" s="1"/>
  <c r="J9" i="28"/>
  <c r="L9" i="28" s="1"/>
  <c r="K73" i="28"/>
  <c r="M73" i="28" s="1"/>
  <c r="K65" i="28"/>
  <c r="M65" i="28" s="1"/>
  <c r="K57" i="28"/>
  <c r="M57" i="28" s="1"/>
  <c r="J86" i="28"/>
  <c r="L86" i="28" s="1"/>
  <c r="J50" i="28"/>
  <c r="L50" i="28" s="1"/>
  <c r="J42" i="28"/>
  <c r="L42" i="28" s="1"/>
  <c r="J34" i="28"/>
  <c r="L34" i="28" s="1"/>
  <c r="J26" i="28"/>
  <c r="L26" i="28" s="1"/>
  <c r="K79" i="28"/>
  <c r="M79" i="28" s="1"/>
  <c r="J4" i="28"/>
  <c r="L4" i="28" s="1"/>
  <c r="K31" i="28"/>
  <c r="M31" i="28" s="1"/>
  <c r="K19" i="28"/>
  <c r="M19" i="28" s="1"/>
  <c r="K6" i="28"/>
  <c r="M6" i="28" s="1"/>
  <c r="K76" i="28"/>
  <c r="M76" i="28" s="1"/>
  <c r="K68" i="28"/>
  <c r="M68" i="28" s="1"/>
  <c r="K60" i="28"/>
  <c r="M60" i="28" s="1"/>
  <c r="K92" i="28"/>
  <c r="M92" i="28" s="1"/>
  <c r="K53" i="28"/>
  <c r="M53" i="28" s="1"/>
  <c r="K45" i="28"/>
  <c r="M45" i="28" s="1"/>
  <c r="K37" i="28"/>
  <c r="M37" i="28" s="1"/>
  <c r="J29" i="28"/>
  <c r="L29" i="28" s="1"/>
  <c r="K87" i="28"/>
  <c r="M87" i="28" s="1"/>
  <c r="K22" i="28"/>
  <c r="M22" i="28" s="1"/>
  <c r="K8" i="28"/>
  <c r="M8" i="28" s="1"/>
  <c r="K74" i="28"/>
  <c r="M74" i="28" s="1"/>
  <c r="K66" i="28"/>
  <c r="M66" i="28" s="1"/>
  <c r="K58" i="28"/>
  <c r="M58" i="28" s="1"/>
  <c r="K51" i="28"/>
  <c r="M51" i="28" s="1"/>
  <c r="K43" i="28"/>
  <c r="M43" i="28" s="1"/>
  <c r="J27" i="28"/>
  <c r="L27" i="28" s="1"/>
  <c r="K93" i="28"/>
  <c r="M93" i="28" s="1"/>
  <c r="K21" i="28"/>
  <c r="M21" i="28" s="1"/>
  <c r="K7" i="28"/>
  <c r="M7" i="28" s="1"/>
  <c r="J75" i="28"/>
  <c r="L75" i="28" s="1"/>
  <c r="J67" i="28"/>
  <c r="L67" i="28" s="1"/>
  <c r="J59" i="28"/>
  <c r="L59" i="28" s="1"/>
  <c r="K90" i="28"/>
  <c r="M90" i="28" s="1"/>
  <c r="K52" i="28"/>
  <c r="M52" i="28" s="1"/>
  <c r="K44" i="28"/>
  <c r="M44" i="28" s="1"/>
  <c r="K36" i="28"/>
  <c r="M36" i="28" s="1"/>
  <c r="K28" i="28"/>
  <c r="M28" i="28" s="1"/>
  <c r="K83" i="28"/>
  <c r="M83" i="28" s="1"/>
  <c r="K24" i="28"/>
  <c r="M24" i="28" s="1"/>
  <c r="K88" i="28"/>
  <c r="M88" i="28" s="1"/>
  <c r="K95" i="28"/>
  <c r="M95" i="28" s="1"/>
  <c r="K85" i="28"/>
  <c r="M85" i="28" s="1"/>
  <c r="K10" i="28"/>
  <c r="M10" i="28" s="1"/>
  <c r="K72" i="28"/>
  <c r="M72" i="28" s="1"/>
  <c r="K64" i="28"/>
  <c r="M64" i="28" s="1"/>
  <c r="K56" i="28"/>
  <c r="M56" i="28" s="1"/>
  <c r="K84" i="28"/>
  <c r="M84" i="28" s="1"/>
  <c r="K49" i="28"/>
  <c r="M49" i="28" s="1"/>
  <c r="K41" i="28"/>
  <c r="M41" i="28" s="1"/>
  <c r="J33" i="28"/>
  <c r="L33" i="28" s="1"/>
  <c r="J80" i="28"/>
  <c r="L80" i="28" s="1"/>
  <c r="K14" i="28"/>
  <c r="M14" i="28" s="1"/>
  <c r="K15" i="28"/>
  <c r="M15" i="28" s="1"/>
  <c r="K12" i="28"/>
  <c r="M12" i="28" s="1"/>
  <c r="K70" i="28"/>
  <c r="M70" i="28" s="1"/>
  <c r="K62" i="28"/>
  <c r="M62" i="28" s="1"/>
  <c r="K96" i="28"/>
  <c r="M96" i="28" s="1"/>
  <c r="K47" i="28"/>
  <c r="M47" i="28" s="1"/>
  <c r="K2" i="28"/>
  <c r="M2" i="28" s="1"/>
  <c r="K13" i="28"/>
  <c r="M13" i="28" s="1"/>
  <c r="K3" i="28"/>
  <c r="M3" i="28" s="1"/>
  <c r="K11" i="28"/>
  <c r="M11" i="28" s="1"/>
  <c r="J71" i="28"/>
  <c r="L71" i="28" s="1"/>
  <c r="J63" i="28"/>
  <c r="L63" i="28" s="1"/>
  <c r="J55" i="28"/>
  <c r="L55" i="28" s="1"/>
  <c r="K82" i="28"/>
  <c r="M82" i="28" s="1"/>
  <c r="K48" i="28"/>
  <c r="M48" i="28" s="1"/>
  <c r="K40" i="28"/>
  <c r="M40" i="28" s="1"/>
  <c r="K32" i="28"/>
  <c r="M32" i="28" s="1"/>
  <c r="J81" i="28"/>
  <c r="L81" i="28" s="1"/>
  <c r="K16" i="28"/>
  <c r="M16" i="28" s="1"/>
  <c r="K23" i="28"/>
  <c r="M23" i="28" s="1"/>
  <c r="K39" i="28"/>
  <c r="M39" i="28" s="1"/>
  <c r="J35" i="28"/>
  <c r="L35" i="28" s="1"/>
  <c r="J17" i="28"/>
  <c r="L17" i="28" s="1"/>
  <c r="J5" i="28"/>
  <c r="L5" i="28" s="1"/>
  <c r="K77" i="28"/>
  <c r="K69" i="28"/>
  <c r="M69" i="28" s="1"/>
  <c r="K61" i="28"/>
  <c r="M61" i="28" s="1"/>
  <c r="J94" i="28"/>
  <c r="L94" i="28" s="1"/>
  <c r="J54" i="28"/>
  <c r="L54" i="28" s="1"/>
  <c r="J46" i="28"/>
  <c r="L46" i="28" s="1"/>
  <c r="J38" i="28"/>
  <c r="L38" i="28" s="1"/>
  <c r="J30" i="28"/>
  <c r="L30" i="28" s="1"/>
  <c r="J91" i="28"/>
  <c r="L91" i="28" s="1"/>
  <c r="J20" i="28"/>
  <c r="L20" i="28" s="1"/>
  <c r="K78" i="28"/>
  <c r="J18" i="28"/>
  <c r="L18" i="28" s="1"/>
  <c r="K25" i="28"/>
  <c r="M25" i="28" s="1"/>
  <c r="K9" i="28"/>
  <c r="M9" i="28" s="1"/>
  <c r="J73" i="28"/>
  <c r="L73" i="28" s="1"/>
  <c r="J65" i="28"/>
  <c r="L65" i="28" s="1"/>
  <c r="J57" i="28"/>
  <c r="L57" i="28" s="1"/>
  <c r="K86" i="28"/>
  <c r="M86" i="28" s="1"/>
  <c r="K50" i="28"/>
  <c r="M50" i="28" s="1"/>
  <c r="K42" i="28"/>
  <c r="M42" i="28" s="1"/>
  <c r="K34" i="28"/>
  <c r="M34" i="28" s="1"/>
  <c r="K26" i="28"/>
  <c r="M26" i="28" s="1"/>
  <c r="J79" i="28"/>
  <c r="L79" i="28" s="1"/>
  <c r="K4" i="28"/>
  <c r="M4" i="28" s="1"/>
  <c r="J31" i="28"/>
  <c r="L31" i="28" s="1"/>
  <c r="J19" i="28"/>
  <c r="L19" i="28" s="1"/>
  <c r="J6" i="28"/>
  <c r="L6" i="28" s="1"/>
  <c r="J76" i="28"/>
  <c r="L76" i="28" s="1"/>
  <c r="J68" i="28"/>
  <c r="L68" i="28" s="1"/>
  <c r="J60" i="28"/>
  <c r="L60" i="28" s="1"/>
  <c r="J92" i="28"/>
  <c r="L92" i="28" s="1"/>
  <c r="J53" i="28"/>
  <c r="L53" i="28" s="1"/>
  <c r="J45" i="28"/>
  <c r="L45" i="28" s="1"/>
  <c r="J37" i="28"/>
  <c r="L37" i="28" s="1"/>
  <c r="K29" i="28"/>
  <c r="M29" i="28" s="1"/>
  <c r="J87" i="28"/>
  <c r="L87" i="28" s="1"/>
  <c r="J22" i="28"/>
  <c r="L22" i="28" s="1"/>
  <c r="J8" i="28"/>
  <c r="L8" i="28" s="1"/>
  <c r="J74" i="28"/>
  <c r="L74" i="28" s="1"/>
  <c r="J66" i="28"/>
  <c r="L66" i="28" s="1"/>
  <c r="J58" i="28"/>
  <c r="L58" i="28" s="1"/>
  <c r="J51" i="28"/>
  <c r="L51" i="28" s="1"/>
  <c r="J43" i="28"/>
  <c r="L43" i="28" s="1"/>
  <c r="K27" i="28"/>
  <c r="M27" i="28" s="1"/>
  <c r="J93" i="28"/>
  <c r="L93" i="28" s="1"/>
  <c r="J21" i="28"/>
  <c r="L21" i="28" s="1"/>
  <c r="J7" i="28"/>
  <c r="L7" i="28" s="1"/>
  <c r="K75" i="28"/>
  <c r="M75" i="28" s="1"/>
  <c r="K67" i="28"/>
  <c r="M67" i="28" s="1"/>
  <c r="K59" i="28"/>
  <c r="M59" i="28" s="1"/>
  <c r="J90" i="28"/>
  <c r="L90" i="28" s="1"/>
  <c r="J52" i="28"/>
  <c r="L52" i="28" s="1"/>
  <c r="J44" i="28"/>
  <c r="L44" i="28" s="1"/>
  <c r="J36" i="28"/>
  <c r="L36" i="28" s="1"/>
  <c r="J28" i="28"/>
  <c r="L28" i="28" s="1"/>
  <c r="J83" i="28"/>
  <c r="L83" i="28" s="1"/>
  <c r="J24" i="28"/>
  <c r="L24" i="28" s="1"/>
  <c r="J88" i="28"/>
  <c r="L88" i="28" s="1"/>
  <c r="J95" i="28"/>
  <c r="L95" i="28" s="1"/>
  <c r="K17" i="28"/>
  <c r="M17" i="28" s="1"/>
  <c r="K5" i="28"/>
  <c r="M5" i="28" s="1"/>
  <c r="J77" i="28"/>
  <c r="L77" i="28" s="1"/>
  <c r="J69" i="28"/>
  <c r="L69" i="28" s="1"/>
  <c r="J61" i="28"/>
  <c r="L61" i="28" s="1"/>
  <c r="K94" i="28"/>
  <c r="M94" i="28" s="1"/>
  <c r="K54" i="28"/>
  <c r="M54" i="28" s="1"/>
  <c r="K46" i="28"/>
  <c r="M46" i="28" s="1"/>
  <c r="K38" i="28"/>
  <c r="M38" i="28" s="1"/>
  <c r="K30" i="28"/>
  <c r="M30" i="28" s="1"/>
  <c r="K91" i="28"/>
  <c r="M91" i="28" s="1"/>
  <c r="K20" i="28"/>
  <c r="M20" i="28" s="1"/>
  <c r="J78" i="28"/>
  <c r="L78" i="28" s="1"/>
  <c r="K18" i="28"/>
  <c r="M18" i="28" s="1"/>
  <c r="J85" i="28"/>
  <c r="L85" i="28" s="1"/>
  <c r="J10" i="28"/>
  <c r="L10" i="28" s="1"/>
  <c r="J72" i="28"/>
  <c r="L72" i="28" s="1"/>
  <c r="J64" i="28"/>
  <c r="L64" i="28" s="1"/>
  <c r="J56" i="28"/>
  <c r="L56" i="28" s="1"/>
  <c r="J84" i="28"/>
  <c r="L84" i="28" s="1"/>
  <c r="J49" i="28"/>
  <c r="L49" i="28" s="1"/>
  <c r="J41" i="28"/>
  <c r="L41" i="28" s="1"/>
  <c r="K33" i="28"/>
  <c r="M33" i="28" s="1"/>
  <c r="K80" i="28"/>
  <c r="M80" i="28" s="1"/>
  <c r="J14" i="28"/>
  <c r="L14" i="28" s="1"/>
  <c r="J15" i="28"/>
  <c r="L15" i="28" s="1"/>
  <c r="J12" i="28"/>
  <c r="L12" i="28" s="1"/>
  <c r="J70" i="28"/>
  <c r="L70" i="28" s="1"/>
  <c r="J62" i="28"/>
  <c r="L62" i="28" s="1"/>
  <c r="J96" i="28"/>
  <c r="L96" i="28" s="1"/>
  <c r="J47" i="28"/>
  <c r="L47" i="28" s="1"/>
  <c r="K35" i="28"/>
  <c r="M35" i="28" s="1"/>
  <c r="J2" i="28"/>
  <c r="L2" i="28" s="1"/>
  <c r="J13" i="28"/>
  <c r="L13" i="28" s="1"/>
  <c r="J3" i="28"/>
  <c r="L3" i="28" s="1"/>
  <c r="J11" i="28"/>
  <c r="L11" i="28" s="1"/>
  <c r="K71" i="28"/>
  <c r="M71" i="28" s="1"/>
  <c r="K63" i="28"/>
  <c r="M63" i="28" s="1"/>
  <c r="K55" i="28"/>
  <c r="M55" i="28" s="1"/>
  <c r="J82" i="28"/>
  <c r="L82" i="28" s="1"/>
  <c r="J48" i="28"/>
  <c r="L48" i="28" s="1"/>
  <c r="J40" i="28"/>
  <c r="L40" i="28" s="1"/>
  <c r="J32" i="28"/>
  <c r="L32" i="28" s="1"/>
  <c r="K81" i="28"/>
  <c r="M81" i="28" s="1"/>
  <c r="J16" i="28"/>
  <c r="L16" i="28" s="1"/>
  <c r="J23" i="28"/>
  <c r="L23" i="28" s="1"/>
  <c r="J39" i="28"/>
  <c r="L39" i="28" s="1"/>
  <c r="K89" i="28"/>
  <c r="M89" i="28" s="1"/>
  <c r="K89" i="27"/>
  <c r="M89" i="27" s="1"/>
  <c r="J81" i="27"/>
  <c r="L81" i="27" s="1"/>
  <c r="J15" i="27"/>
  <c r="L15" i="27" s="1"/>
  <c r="J23" i="27"/>
  <c r="L23" i="27" s="1"/>
  <c r="J71" i="27"/>
  <c r="L71" i="27" s="1"/>
  <c r="J63" i="27"/>
  <c r="L63" i="27" s="1"/>
  <c r="J55" i="27"/>
  <c r="L55" i="27" s="1"/>
  <c r="J84" i="27"/>
  <c r="L84" i="27" s="1"/>
  <c r="K49" i="27"/>
  <c r="M49" i="27" s="1"/>
  <c r="K41" i="27"/>
  <c r="M41" i="27" s="1"/>
  <c r="K33" i="27"/>
  <c r="M33" i="27" s="1"/>
  <c r="J25" i="27"/>
  <c r="L25" i="27" s="1"/>
  <c r="J9" i="27"/>
  <c r="L9" i="27" s="1"/>
  <c r="J16" i="27"/>
  <c r="L16" i="27" s="1"/>
  <c r="J79" i="27"/>
  <c r="L79" i="27" s="1"/>
  <c r="J65" i="27"/>
  <c r="L65" i="27" s="1"/>
  <c r="J96" i="27"/>
  <c r="L96" i="27" s="1"/>
  <c r="K51" i="27"/>
  <c r="M51" i="27" s="1"/>
  <c r="K39" i="27"/>
  <c r="M39" i="27" s="1"/>
  <c r="J27" i="27"/>
  <c r="L27" i="27" s="1"/>
  <c r="K64" i="27"/>
  <c r="M64" i="27" s="1"/>
  <c r="K86" i="27"/>
  <c r="M86" i="27" s="1"/>
  <c r="J42" i="27"/>
  <c r="L42" i="27" s="1"/>
  <c r="K26" i="27"/>
  <c r="M26" i="27" s="1"/>
  <c r="K66" i="27"/>
  <c r="M66" i="27" s="1"/>
  <c r="K90" i="27"/>
  <c r="M90" i="27" s="1"/>
  <c r="J44" i="27"/>
  <c r="L44" i="27" s="1"/>
  <c r="K28" i="27"/>
  <c r="M28" i="27" s="1"/>
  <c r="K87" i="27"/>
  <c r="M87" i="27" s="1"/>
  <c r="K72" i="27"/>
  <c r="M72" i="27" s="1"/>
  <c r="K56" i="27"/>
  <c r="M56" i="27" s="1"/>
  <c r="J50" i="27"/>
  <c r="L50" i="27" s="1"/>
  <c r="J34" i="27"/>
  <c r="L34" i="27" s="1"/>
  <c r="J8" i="27"/>
  <c r="L8" i="27" s="1"/>
  <c r="K74" i="27"/>
  <c r="M74" i="27" s="1"/>
  <c r="K58" i="27"/>
  <c r="M58" i="27" s="1"/>
  <c r="J52" i="27"/>
  <c r="L52" i="27" s="1"/>
  <c r="J36" i="27"/>
  <c r="L36" i="27" s="1"/>
  <c r="K6" i="27"/>
  <c r="M6" i="27" s="1"/>
  <c r="K93" i="27"/>
  <c r="M93" i="27" s="1"/>
  <c r="K17" i="27"/>
  <c r="M17" i="27" s="1"/>
  <c r="K69" i="27"/>
  <c r="M69" i="27" s="1"/>
  <c r="K80" i="27"/>
  <c r="M80" i="27" s="1"/>
  <c r="J35" i="27"/>
  <c r="L35" i="27" s="1"/>
  <c r="K11" i="27"/>
  <c r="M11" i="27" s="1"/>
  <c r="K22" i="27"/>
  <c r="M22" i="27" s="1"/>
  <c r="K76" i="27"/>
  <c r="M76" i="27" s="1"/>
  <c r="K68" i="27"/>
  <c r="M68" i="27" s="1"/>
  <c r="K60" i="27"/>
  <c r="M60" i="27" s="1"/>
  <c r="K94" i="27"/>
  <c r="M94" i="27" s="1"/>
  <c r="J54" i="27"/>
  <c r="L54" i="27" s="1"/>
  <c r="J46" i="27"/>
  <c r="L46" i="27" s="1"/>
  <c r="J38" i="27"/>
  <c r="L38" i="27" s="1"/>
  <c r="K30" i="27"/>
  <c r="M30" i="27" s="1"/>
  <c r="K4" i="27"/>
  <c r="M4" i="27" s="1"/>
  <c r="J12" i="27"/>
  <c r="L12" i="27" s="1"/>
  <c r="J19" i="27"/>
  <c r="L19" i="27" s="1"/>
  <c r="J18" i="27"/>
  <c r="L18" i="27" s="1"/>
  <c r="J75" i="27"/>
  <c r="L75" i="27" s="1"/>
  <c r="J67" i="27"/>
  <c r="L67" i="27" s="1"/>
  <c r="J59" i="27"/>
  <c r="L59" i="27" s="1"/>
  <c r="J92" i="27"/>
  <c r="L92" i="27" s="1"/>
  <c r="K53" i="27"/>
  <c r="M53" i="27" s="1"/>
  <c r="K45" i="27"/>
  <c r="M45" i="27" s="1"/>
  <c r="K37" i="27"/>
  <c r="M37" i="27" s="1"/>
  <c r="J29" i="27"/>
  <c r="L29" i="27" s="1"/>
  <c r="J5" i="27"/>
  <c r="L5" i="27" s="1"/>
  <c r="J85" i="27"/>
  <c r="L85" i="27" s="1"/>
  <c r="J20" i="27"/>
  <c r="L20" i="27" s="1"/>
  <c r="J73" i="27"/>
  <c r="L73" i="27" s="1"/>
  <c r="J61" i="27"/>
  <c r="L61" i="27" s="1"/>
  <c r="J88" i="27"/>
  <c r="L88" i="27" s="1"/>
  <c r="K43" i="27"/>
  <c r="M43" i="27" s="1"/>
  <c r="J31" i="27"/>
  <c r="L31" i="27" s="1"/>
  <c r="J7" i="27"/>
  <c r="L7" i="27" s="1"/>
  <c r="K83" i="27"/>
  <c r="M83" i="27" s="1"/>
  <c r="K70" i="27"/>
  <c r="M70" i="27" s="1"/>
  <c r="K62" i="27"/>
  <c r="M62" i="27" s="1"/>
  <c r="J78" i="27"/>
  <c r="L78" i="27" s="1"/>
  <c r="K82" i="27"/>
  <c r="M82" i="27" s="1"/>
  <c r="J48" i="27"/>
  <c r="L48" i="27" s="1"/>
  <c r="J40" i="27"/>
  <c r="L40" i="27" s="1"/>
  <c r="K32" i="27"/>
  <c r="M32" i="27" s="1"/>
  <c r="K24" i="27"/>
  <c r="M24" i="27" s="1"/>
  <c r="J10" i="27"/>
  <c r="L10" i="27" s="1"/>
  <c r="K13" i="27"/>
  <c r="M13" i="27" s="1"/>
  <c r="K21" i="27"/>
  <c r="M21" i="27" s="1"/>
  <c r="K77" i="27"/>
  <c r="K57" i="27"/>
  <c r="M57" i="27" s="1"/>
  <c r="J47" i="27"/>
  <c r="L47" i="27" s="1"/>
  <c r="K3" i="27"/>
  <c r="M3" i="27" s="1"/>
  <c r="K14" i="27"/>
  <c r="M14" i="27" s="1"/>
  <c r="K95" i="27"/>
  <c r="M95" i="27" s="1"/>
  <c r="J76" i="27"/>
  <c r="L76" i="27" s="1"/>
  <c r="J68" i="27"/>
  <c r="L68" i="27" s="1"/>
  <c r="J60" i="27"/>
  <c r="L60" i="27" s="1"/>
  <c r="J94" i="27"/>
  <c r="L94" i="27" s="1"/>
  <c r="K54" i="27"/>
  <c r="M54" i="27" s="1"/>
  <c r="K46" i="27"/>
  <c r="M46" i="27" s="1"/>
  <c r="K38" i="27"/>
  <c r="M38" i="27" s="1"/>
  <c r="J30" i="27"/>
  <c r="L30" i="27" s="1"/>
  <c r="J4" i="27"/>
  <c r="L4" i="27" s="1"/>
  <c r="K12" i="27"/>
  <c r="M12" i="27" s="1"/>
  <c r="K15" i="27"/>
  <c r="M15" i="27" s="1"/>
  <c r="K23" i="27"/>
  <c r="M23" i="27" s="1"/>
  <c r="K71" i="27"/>
  <c r="M71" i="27" s="1"/>
  <c r="K63" i="27"/>
  <c r="M63" i="27" s="1"/>
  <c r="K55" i="27"/>
  <c r="M55" i="27" s="1"/>
  <c r="K84" i="27"/>
  <c r="M84" i="27" s="1"/>
  <c r="J49" i="27"/>
  <c r="L49" i="27" s="1"/>
  <c r="J41" i="27"/>
  <c r="L41" i="27" s="1"/>
  <c r="J33" i="27"/>
  <c r="L33" i="27" s="1"/>
  <c r="K25" i="27"/>
  <c r="M25" i="27" s="1"/>
  <c r="K9" i="27"/>
  <c r="M9" i="27" s="1"/>
  <c r="K16" i="27"/>
  <c r="M16" i="27" s="1"/>
  <c r="K79" i="27"/>
  <c r="M79" i="27" s="1"/>
  <c r="K65" i="27"/>
  <c r="M65" i="27" s="1"/>
  <c r="K96" i="27"/>
  <c r="M96" i="27" s="1"/>
  <c r="J51" i="27"/>
  <c r="L51" i="27" s="1"/>
  <c r="J39" i="27"/>
  <c r="L39" i="27" s="1"/>
  <c r="K27" i="27"/>
  <c r="M27" i="27" s="1"/>
  <c r="J83" i="27"/>
  <c r="L83" i="27" s="1"/>
  <c r="J70" i="27"/>
  <c r="L70" i="27" s="1"/>
  <c r="J62" i="27"/>
  <c r="L62" i="27" s="1"/>
  <c r="K78" i="27"/>
  <c r="J82" i="27"/>
  <c r="L82" i="27" s="1"/>
  <c r="K48" i="27"/>
  <c r="M48" i="27" s="1"/>
  <c r="K40" i="27"/>
  <c r="M40" i="27" s="1"/>
  <c r="J32" i="27"/>
  <c r="L32" i="27" s="1"/>
  <c r="J24" i="27"/>
  <c r="L24" i="27" s="1"/>
  <c r="K10" i="27"/>
  <c r="M10" i="27" s="1"/>
  <c r="J13" i="27"/>
  <c r="L13" i="27" s="1"/>
  <c r="J21" i="27"/>
  <c r="L21" i="27" s="1"/>
  <c r="J77" i="27"/>
  <c r="L77" i="27" s="1"/>
  <c r="J57" i="27"/>
  <c r="L57" i="27" s="1"/>
  <c r="K47" i="27"/>
  <c r="M47" i="27" s="1"/>
  <c r="J3" i="27"/>
  <c r="L3" i="27" s="1"/>
  <c r="J14" i="27"/>
  <c r="L14" i="27" s="1"/>
  <c r="J95" i="27"/>
  <c r="L95" i="27" s="1"/>
  <c r="J72" i="27"/>
  <c r="L72" i="27" s="1"/>
  <c r="J64" i="27"/>
  <c r="L64" i="27" s="1"/>
  <c r="J56" i="27"/>
  <c r="L56" i="27" s="1"/>
  <c r="J86" i="27"/>
  <c r="L86" i="27" s="1"/>
  <c r="K50" i="27"/>
  <c r="M50" i="27" s="1"/>
  <c r="K42" i="27"/>
  <c r="M42" i="27" s="1"/>
  <c r="K34" i="27"/>
  <c r="M34" i="27" s="1"/>
  <c r="J26" i="27"/>
  <c r="L26" i="27" s="1"/>
  <c r="K8" i="27"/>
  <c r="M8" i="27" s="1"/>
  <c r="K19" i="27"/>
  <c r="M19" i="27" s="1"/>
  <c r="K18" i="27"/>
  <c r="M18" i="27" s="1"/>
  <c r="K75" i="27"/>
  <c r="M75" i="27" s="1"/>
  <c r="K67" i="27"/>
  <c r="M67" i="27" s="1"/>
  <c r="K59" i="27"/>
  <c r="M59" i="27" s="1"/>
  <c r="K92" i="27"/>
  <c r="M92" i="27" s="1"/>
  <c r="J53" i="27"/>
  <c r="L53" i="27" s="1"/>
  <c r="J45" i="27"/>
  <c r="L45" i="27" s="1"/>
  <c r="J37" i="27"/>
  <c r="L37" i="27" s="1"/>
  <c r="K29" i="27"/>
  <c r="M29" i="27" s="1"/>
  <c r="K5" i="27"/>
  <c r="M5" i="27" s="1"/>
  <c r="K85" i="27"/>
  <c r="M85" i="27" s="1"/>
  <c r="K20" i="27"/>
  <c r="M20" i="27" s="1"/>
  <c r="K73" i="27"/>
  <c r="M73" i="27" s="1"/>
  <c r="K61" i="27"/>
  <c r="M61" i="27" s="1"/>
  <c r="K88" i="27"/>
  <c r="M88" i="27" s="1"/>
  <c r="J43" i="27"/>
  <c r="L43" i="27" s="1"/>
  <c r="K31" i="27"/>
  <c r="M31" i="27" s="1"/>
  <c r="K7" i="27"/>
  <c r="M7" i="27" s="1"/>
  <c r="J74" i="27"/>
  <c r="L74" i="27" s="1"/>
  <c r="J66" i="27"/>
  <c r="L66" i="27" s="1"/>
  <c r="J58" i="27"/>
  <c r="L58" i="27" s="1"/>
  <c r="J90" i="27"/>
  <c r="L90" i="27" s="1"/>
  <c r="K52" i="27"/>
  <c r="M52" i="27" s="1"/>
  <c r="K44" i="27"/>
  <c r="M44" i="27" s="1"/>
  <c r="K36" i="27"/>
  <c r="M36" i="27" s="1"/>
  <c r="J28" i="27"/>
  <c r="L28" i="27" s="1"/>
  <c r="J6" i="27"/>
  <c r="L6" i="27" s="1"/>
  <c r="J93" i="27"/>
  <c r="L93" i="27" s="1"/>
  <c r="J17" i="27"/>
  <c r="L17" i="27" s="1"/>
  <c r="J87" i="27"/>
  <c r="L87" i="27" s="1"/>
  <c r="J69" i="27"/>
  <c r="L69" i="27" s="1"/>
  <c r="J80" i="27"/>
  <c r="L80" i="27" s="1"/>
  <c r="K35" i="27"/>
  <c r="M35" i="27" s="1"/>
  <c r="J11" i="27"/>
  <c r="L11" i="27" s="1"/>
  <c r="J22" i="27"/>
  <c r="L22" i="27" s="1"/>
  <c r="K2" i="27"/>
  <c r="M2" i="27" s="1"/>
  <c r="J24" i="26"/>
  <c r="L24" i="26" s="1"/>
  <c r="J70" i="26"/>
  <c r="L70" i="26" s="1"/>
  <c r="J62" i="26"/>
  <c r="L62" i="26" s="1"/>
  <c r="K78" i="26"/>
  <c r="J47" i="26"/>
  <c r="L47" i="26" s="1"/>
  <c r="J39" i="26"/>
  <c r="L39" i="26" s="1"/>
  <c r="J90" i="26"/>
  <c r="L90" i="26" s="1"/>
  <c r="K4" i="26"/>
  <c r="M4" i="26" s="1"/>
  <c r="K12" i="26"/>
  <c r="M12" i="26" s="1"/>
  <c r="J19" i="26"/>
  <c r="L19" i="26" s="1"/>
  <c r="J28" i="26"/>
  <c r="L28" i="26" s="1"/>
  <c r="J83" i="26"/>
  <c r="L83" i="26" s="1"/>
  <c r="J68" i="26"/>
  <c r="L68" i="26" s="1"/>
  <c r="J41" i="26"/>
  <c r="L41" i="26" s="1"/>
  <c r="J85" i="26"/>
  <c r="L85" i="26" s="1"/>
  <c r="J21" i="26"/>
  <c r="L21" i="26" s="1"/>
  <c r="J87" i="26"/>
  <c r="L87" i="26" s="1"/>
  <c r="J60" i="26"/>
  <c r="L60" i="26" s="1"/>
  <c r="J37" i="26"/>
  <c r="L37" i="26" s="1"/>
  <c r="K73" i="26"/>
  <c r="M73" i="26" s="1"/>
  <c r="K57" i="26"/>
  <c r="M57" i="26" s="1"/>
  <c r="K42" i="26"/>
  <c r="M42" i="26" s="1"/>
  <c r="K80" i="26"/>
  <c r="M80" i="26" s="1"/>
  <c r="K20" i="26"/>
  <c r="M20" i="26" s="1"/>
  <c r="K89" i="26"/>
  <c r="M89" i="26" s="1"/>
  <c r="K65" i="26"/>
  <c r="M65" i="26" s="1"/>
  <c r="K50" i="26"/>
  <c r="M50" i="26" s="1"/>
  <c r="K96" i="26"/>
  <c r="M96" i="26" s="1"/>
  <c r="K9" i="26"/>
  <c r="M9" i="26" s="1"/>
  <c r="J81" i="26"/>
  <c r="L81" i="26" s="1"/>
  <c r="J74" i="26"/>
  <c r="L74" i="26" s="1"/>
  <c r="J66" i="26"/>
  <c r="L66" i="26" s="1"/>
  <c r="K29" i="26"/>
  <c r="M29" i="26" s="1"/>
  <c r="K79" i="26"/>
  <c r="M79" i="26" s="1"/>
  <c r="J58" i="26"/>
  <c r="L58" i="26" s="1"/>
  <c r="J51" i="26"/>
  <c r="L51" i="26" s="1"/>
  <c r="J43" i="26"/>
  <c r="L43" i="26" s="1"/>
  <c r="J35" i="26"/>
  <c r="L35" i="26" s="1"/>
  <c r="J82" i="26"/>
  <c r="L82" i="26" s="1"/>
  <c r="K8" i="26"/>
  <c r="M8" i="26" s="1"/>
  <c r="J15" i="26"/>
  <c r="L15" i="26" s="1"/>
  <c r="J23" i="26"/>
  <c r="L23" i="26" s="1"/>
  <c r="J32" i="26"/>
  <c r="L32" i="26" s="1"/>
  <c r="J76" i="26"/>
  <c r="L76" i="26" s="1"/>
  <c r="J56" i="26"/>
  <c r="L56" i="26" s="1"/>
  <c r="K6" i="26"/>
  <c r="M6" i="26" s="1"/>
  <c r="J13" i="26"/>
  <c r="L13" i="26" s="1"/>
  <c r="J30" i="26"/>
  <c r="L30" i="26" s="1"/>
  <c r="J72" i="26"/>
  <c r="L72" i="26" s="1"/>
  <c r="J49" i="26"/>
  <c r="L49" i="26" s="1"/>
  <c r="J94" i="26"/>
  <c r="L94" i="26" s="1"/>
  <c r="K67" i="26"/>
  <c r="M67" i="26" s="1"/>
  <c r="K52" i="26"/>
  <c r="M52" i="26" s="1"/>
  <c r="K36" i="26"/>
  <c r="M36" i="26" s="1"/>
  <c r="J7" i="26"/>
  <c r="L7" i="26" s="1"/>
  <c r="K18" i="26"/>
  <c r="M18" i="26" s="1"/>
  <c r="K27" i="26"/>
  <c r="M27" i="26" s="1"/>
  <c r="K53" i="26"/>
  <c r="M53" i="26" s="1"/>
  <c r="K86" i="26"/>
  <c r="M86" i="26" s="1"/>
  <c r="K34" i="26"/>
  <c r="M34" i="26" s="1"/>
  <c r="K71" i="26"/>
  <c r="M71" i="26" s="1"/>
  <c r="K63" i="26"/>
  <c r="M63" i="26" s="1"/>
  <c r="K55" i="26"/>
  <c r="M55" i="26" s="1"/>
  <c r="K48" i="26"/>
  <c r="M48" i="26" s="1"/>
  <c r="K40" i="26"/>
  <c r="M40" i="26" s="1"/>
  <c r="K92" i="26"/>
  <c r="M92" i="26" s="1"/>
  <c r="K3" i="26"/>
  <c r="M3" i="26" s="1"/>
  <c r="K11" i="26"/>
  <c r="M11" i="26" s="1"/>
  <c r="K14" i="26"/>
  <c r="M14" i="26" s="1"/>
  <c r="K22" i="26"/>
  <c r="M22" i="26" s="1"/>
  <c r="K31" i="26"/>
  <c r="M31" i="26" s="1"/>
  <c r="K64" i="26"/>
  <c r="M64" i="26" s="1"/>
  <c r="K45" i="26"/>
  <c r="M45" i="26" s="1"/>
  <c r="J10" i="26"/>
  <c r="L10" i="26" s="1"/>
  <c r="K26" i="26"/>
  <c r="M26" i="26" s="1"/>
  <c r="K75" i="26"/>
  <c r="M75" i="26" s="1"/>
  <c r="K59" i="26"/>
  <c r="M59" i="26" s="1"/>
  <c r="K44" i="26"/>
  <c r="M44" i="26" s="1"/>
  <c r="K84" i="26"/>
  <c r="M84" i="26" s="1"/>
  <c r="K93" i="26"/>
  <c r="M93" i="26" s="1"/>
  <c r="K95" i="26"/>
  <c r="M95" i="26" s="1"/>
  <c r="K17" i="26"/>
  <c r="M17" i="26" s="1"/>
  <c r="K77" i="26"/>
  <c r="K69" i="26"/>
  <c r="M69" i="26" s="1"/>
  <c r="K61" i="26"/>
  <c r="M61" i="26" s="1"/>
  <c r="K54" i="26"/>
  <c r="M54" i="26" s="1"/>
  <c r="K46" i="26"/>
  <c r="M46" i="26" s="1"/>
  <c r="K38" i="26"/>
  <c r="M38" i="26" s="1"/>
  <c r="K88" i="26"/>
  <c r="M88" i="26" s="1"/>
  <c r="J5" i="26"/>
  <c r="L5" i="26" s="1"/>
  <c r="K16" i="26"/>
  <c r="M16" i="26" s="1"/>
  <c r="K25" i="26"/>
  <c r="M25" i="26" s="1"/>
  <c r="K33" i="26"/>
  <c r="M33" i="26" s="1"/>
  <c r="K24" i="26"/>
  <c r="M24" i="26" s="1"/>
  <c r="K70" i="26"/>
  <c r="M70" i="26" s="1"/>
  <c r="K62" i="26"/>
  <c r="M62" i="26" s="1"/>
  <c r="J78" i="26"/>
  <c r="L78" i="26" s="1"/>
  <c r="K47" i="26"/>
  <c r="M47" i="26" s="1"/>
  <c r="K39" i="26"/>
  <c r="M39" i="26" s="1"/>
  <c r="K90" i="26"/>
  <c r="M90" i="26" s="1"/>
  <c r="J4" i="26"/>
  <c r="L4" i="26" s="1"/>
  <c r="J12" i="26"/>
  <c r="L12" i="26" s="1"/>
  <c r="K19" i="26"/>
  <c r="M19" i="26" s="1"/>
  <c r="K28" i="26"/>
  <c r="M28" i="26" s="1"/>
  <c r="K83" i="26"/>
  <c r="M83" i="26" s="1"/>
  <c r="K68" i="26"/>
  <c r="M68" i="26" s="1"/>
  <c r="K41" i="26"/>
  <c r="M41" i="26" s="1"/>
  <c r="K85" i="26"/>
  <c r="M85" i="26" s="1"/>
  <c r="K21" i="26"/>
  <c r="M21" i="26" s="1"/>
  <c r="K87" i="26"/>
  <c r="M87" i="26" s="1"/>
  <c r="J77" i="26"/>
  <c r="L77" i="26" s="1"/>
  <c r="J69" i="26"/>
  <c r="L69" i="26" s="1"/>
  <c r="J61" i="26"/>
  <c r="L61" i="26" s="1"/>
  <c r="J54" i="26"/>
  <c r="L54" i="26" s="1"/>
  <c r="J46" i="26"/>
  <c r="L46" i="26" s="1"/>
  <c r="J38" i="26"/>
  <c r="L38" i="26" s="1"/>
  <c r="J88" i="26"/>
  <c r="L88" i="26" s="1"/>
  <c r="K5" i="26"/>
  <c r="M5" i="26" s="1"/>
  <c r="J16" i="26"/>
  <c r="L16" i="26" s="1"/>
  <c r="J25" i="26"/>
  <c r="L25" i="26" s="1"/>
  <c r="J33" i="26"/>
  <c r="L33" i="26" s="1"/>
  <c r="K60" i="26"/>
  <c r="M60" i="26" s="1"/>
  <c r="K37" i="26"/>
  <c r="M37" i="26" s="1"/>
  <c r="J75" i="26"/>
  <c r="L75" i="26" s="1"/>
  <c r="J67" i="26"/>
  <c r="L67" i="26" s="1"/>
  <c r="J59" i="26"/>
  <c r="L59" i="26" s="1"/>
  <c r="J52" i="26"/>
  <c r="L52" i="26" s="1"/>
  <c r="J44" i="26"/>
  <c r="L44" i="26" s="1"/>
  <c r="J36" i="26"/>
  <c r="L36" i="26" s="1"/>
  <c r="J84" i="26"/>
  <c r="L84" i="26" s="1"/>
  <c r="K7" i="26"/>
  <c r="M7" i="26" s="1"/>
  <c r="J93" i="26"/>
  <c r="L93" i="26" s="1"/>
  <c r="J18" i="26"/>
  <c r="L18" i="26" s="1"/>
  <c r="J27" i="26"/>
  <c r="L27" i="26" s="1"/>
  <c r="J95" i="26"/>
  <c r="L95" i="26" s="1"/>
  <c r="J53" i="26"/>
  <c r="L53" i="26" s="1"/>
  <c r="J86" i="26"/>
  <c r="L86" i="26" s="1"/>
  <c r="J17" i="26"/>
  <c r="L17" i="26" s="1"/>
  <c r="J34" i="26"/>
  <c r="L34" i="26" s="1"/>
  <c r="K81" i="26"/>
  <c r="M81" i="26" s="1"/>
  <c r="K74" i="26"/>
  <c r="M74" i="26" s="1"/>
  <c r="K66" i="26"/>
  <c r="M66" i="26" s="1"/>
  <c r="K58" i="26"/>
  <c r="M58" i="26" s="1"/>
  <c r="K51" i="26"/>
  <c r="M51" i="26" s="1"/>
  <c r="K43" i="26"/>
  <c r="M43" i="26" s="1"/>
  <c r="K35" i="26"/>
  <c r="M35" i="26" s="1"/>
  <c r="K82" i="26"/>
  <c r="M82" i="26" s="1"/>
  <c r="J8" i="26"/>
  <c r="L8" i="26" s="1"/>
  <c r="K15" i="26"/>
  <c r="M15" i="26" s="1"/>
  <c r="K23" i="26"/>
  <c r="M23" i="26" s="1"/>
  <c r="K32" i="26"/>
  <c r="M32" i="26" s="1"/>
  <c r="K76" i="26"/>
  <c r="M76" i="26" s="1"/>
  <c r="K56" i="26"/>
  <c r="M56" i="26" s="1"/>
  <c r="J6" i="26"/>
  <c r="L6" i="26" s="1"/>
  <c r="K13" i="26"/>
  <c r="M13" i="26" s="1"/>
  <c r="K30" i="26"/>
  <c r="M30" i="26" s="1"/>
  <c r="J89" i="26"/>
  <c r="L89" i="26" s="1"/>
  <c r="J73" i="26"/>
  <c r="L73" i="26" s="1"/>
  <c r="J65" i="26"/>
  <c r="L65" i="26" s="1"/>
  <c r="J57" i="26"/>
  <c r="L57" i="26" s="1"/>
  <c r="J50" i="26"/>
  <c r="L50" i="26" s="1"/>
  <c r="J42" i="26"/>
  <c r="L42" i="26" s="1"/>
  <c r="J96" i="26"/>
  <c r="L96" i="26" s="1"/>
  <c r="J80" i="26"/>
  <c r="L80" i="26" s="1"/>
  <c r="J9" i="26"/>
  <c r="L9" i="26" s="1"/>
  <c r="J20" i="26"/>
  <c r="L20" i="26" s="1"/>
  <c r="J29" i="26"/>
  <c r="L29" i="26" s="1"/>
  <c r="J79" i="26"/>
  <c r="L79" i="26" s="1"/>
  <c r="K72" i="26"/>
  <c r="M72" i="26" s="1"/>
  <c r="K49" i="26"/>
  <c r="M49" i="26" s="1"/>
  <c r="K94" i="26"/>
  <c r="M94" i="26" s="1"/>
  <c r="J71" i="26"/>
  <c r="L71" i="26" s="1"/>
  <c r="J63" i="26"/>
  <c r="L63" i="26" s="1"/>
  <c r="J55" i="26"/>
  <c r="L55" i="26" s="1"/>
  <c r="J48" i="26"/>
  <c r="L48" i="26" s="1"/>
  <c r="J40" i="26"/>
  <c r="L40" i="26" s="1"/>
  <c r="J92" i="26"/>
  <c r="L92" i="26" s="1"/>
  <c r="J3" i="26"/>
  <c r="L3" i="26" s="1"/>
  <c r="J11" i="26"/>
  <c r="L11" i="26" s="1"/>
  <c r="J14" i="26"/>
  <c r="L14" i="26" s="1"/>
  <c r="J22" i="26"/>
  <c r="L22" i="26" s="1"/>
  <c r="J31" i="26"/>
  <c r="L31" i="26" s="1"/>
  <c r="J64" i="26"/>
  <c r="L64" i="26" s="1"/>
  <c r="J45" i="26"/>
  <c r="L45" i="26" s="1"/>
  <c r="K10" i="26"/>
  <c r="M10" i="26" s="1"/>
  <c r="J26" i="26"/>
  <c r="L26" i="26" s="1"/>
  <c r="K91" i="26"/>
  <c r="M91" i="26" s="1"/>
  <c r="K73" i="25"/>
  <c r="M73" i="25" s="1"/>
  <c r="K65" i="25"/>
  <c r="M65" i="25" s="1"/>
  <c r="K57" i="25"/>
  <c r="M57" i="25" s="1"/>
  <c r="J91" i="25"/>
  <c r="L91" i="25" s="1"/>
  <c r="J83" i="25"/>
  <c r="L83" i="25" s="1"/>
  <c r="K52" i="25"/>
  <c r="M52" i="25" s="1"/>
  <c r="K44" i="25"/>
  <c r="M44" i="25" s="1"/>
  <c r="K36" i="25"/>
  <c r="M36" i="25" s="1"/>
  <c r="K28" i="25"/>
  <c r="M28" i="25" s="1"/>
  <c r="J20" i="25"/>
  <c r="L20" i="25" s="1"/>
  <c r="J5" i="25"/>
  <c r="L5" i="25" s="1"/>
  <c r="K76" i="25"/>
  <c r="M76" i="25" s="1"/>
  <c r="K27" i="25"/>
  <c r="M27" i="25" s="1"/>
  <c r="J10" i="25"/>
  <c r="L10" i="25" s="1"/>
  <c r="K71" i="25"/>
  <c r="M71" i="25" s="1"/>
  <c r="K63" i="25"/>
  <c r="M63" i="25" s="1"/>
  <c r="K55" i="25"/>
  <c r="M55" i="25" s="1"/>
  <c r="J89" i="25"/>
  <c r="L89" i="25" s="1"/>
  <c r="J81" i="25"/>
  <c r="L81" i="25" s="1"/>
  <c r="K50" i="25"/>
  <c r="M50" i="25" s="1"/>
  <c r="K42" i="25"/>
  <c r="M42" i="25" s="1"/>
  <c r="K34" i="25"/>
  <c r="M34" i="25" s="1"/>
  <c r="K26" i="25"/>
  <c r="M26" i="25" s="1"/>
  <c r="J18" i="25"/>
  <c r="L18" i="25" s="1"/>
  <c r="J3" i="25"/>
  <c r="L3" i="25" s="1"/>
  <c r="J11" i="25"/>
  <c r="L11" i="25" s="1"/>
  <c r="K60" i="25"/>
  <c r="M60" i="25" s="1"/>
  <c r="J86" i="25"/>
  <c r="L86" i="25" s="1"/>
  <c r="K43" i="25"/>
  <c r="M43" i="25" s="1"/>
  <c r="J23" i="25"/>
  <c r="L23" i="25" s="1"/>
  <c r="J6" i="25"/>
  <c r="L6" i="25" s="1"/>
  <c r="K70" i="25"/>
  <c r="M70" i="25" s="1"/>
  <c r="K62" i="25"/>
  <c r="M62" i="25" s="1"/>
  <c r="J96" i="25"/>
  <c r="L96" i="25" s="1"/>
  <c r="J88" i="25"/>
  <c r="L88" i="25" s="1"/>
  <c r="J80" i="25"/>
  <c r="L80" i="25" s="1"/>
  <c r="K49" i="25"/>
  <c r="M49" i="25" s="1"/>
  <c r="K41" i="25"/>
  <c r="M41" i="25" s="1"/>
  <c r="K33" i="25"/>
  <c r="M33" i="25" s="1"/>
  <c r="K25" i="25"/>
  <c r="M25" i="25" s="1"/>
  <c r="K17" i="25"/>
  <c r="M17" i="25" s="1"/>
  <c r="J4" i="25"/>
  <c r="L4" i="25" s="1"/>
  <c r="J12" i="25"/>
  <c r="L12" i="25" s="1"/>
  <c r="K64" i="25"/>
  <c r="M64" i="25" s="1"/>
  <c r="J90" i="25"/>
  <c r="L90" i="25" s="1"/>
  <c r="K51" i="25"/>
  <c r="M51" i="25" s="1"/>
  <c r="K31" i="25"/>
  <c r="M31" i="25" s="1"/>
  <c r="J31" i="25"/>
  <c r="L31" i="25" s="1"/>
  <c r="K77" i="25"/>
  <c r="K69" i="25"/>
  <c r="M69" i="25" s="1"/>
  <c r="K61" i="25"/>
  <c r="M61" i="25" s="1"/>
  <c r="J95" i="25"/>
  <c r="L95" i="25" s="1"/>
  <c r="J87" i="25"/>
  <c r="L87" i="25" s="1"/>
  <c r="J79" i="25"/>
  <c r="L79" i="25" s="1"/>
  <c r="K48" i="25"/>
  <c r="M48" i="25" s="1"/>
  <c r="K40" i="25"/>
  <c r="M40" i="25" s="1"/>
  <c r="K32" i="25"/>
  <c r="M32" i="25" s="1"/>
  <c r="J24" i="25"/>
  <c r="L24" i="25" s="1"/>
  <c r="K16" i="25"/>
  <c r="M16" i="25" s="1"/>
  <c r="J9" i="25"/>
  <c r="L9" i="25" s="1"/>
  <c r="K47" i="25"/>
  <c r="M47" i="25" s="1"/>
  <c r="K15" i="25"/>
  <c r="M15" i="25" s="1"/>
  <c r="K75" i="25"/>
  <c r="M75" i="25" s="1"/>
  <c r="K67" i="25"/>
  <c r="M67" i="25" s="1"/>
  <c r="K59" i="25"/>
  <c r="M59" i="25" s="1"/>
  <c r="J93" i="25"/>
  <c r="L93" i="25" s="1"/>
  <c r="J85" i="25"/>
  <c r="L85" i="25" s="1"/>
  <c r="K54" i="25"/>
  <c r="M54" i="25" s="1"/>
  <c r="K46" i="25"/>
  <c r="M46" i="25" s="1"/>
  <c r="K38" i="25"/>
  <c r="M38" i="25" s="1"/>
  <c r="K30" i="25"/>
  <c r="M30" i="25" s="1"/>
  <c r="J22" i="25"/>
  <c r="L22" i="25" s="1"/>
  <c r="K14" i="25"/>
  <c r="M14" i="25" s="1"/>
  <c r="J7" i="25"/>
  <c r="L7" i="25" s="1"/>
  <c r="K72" i="25"/>
  <c r="M72" i="25" s="1"/>
  <c r="J94" i="25"/>
  <c r="L94" i="25" s="1"/>
  <c r="K78" i="25"/>
  <c r="K35" i="25"/>
  <c r="M35" i="25" s="1"/>
  <c r="J2" i="25"/>
  <c r="L2" i="25" s="1"/>
  <c r="K74" i="25"/>
  <c r="M74" i="25" s="1"/>
  <c r="K66" i="25"/>
  <c r="M66" i="25" s="1"/>
  <c r="K58" i="25"/>
  <c r="M58" i="25" s="1"/>
  <c r="J92" i="25"/>
  <c r="L92" i="25" s="1"/>
  <c r="J84" i="25"/>
  <c r="L84" i="25" s="1"/>
  <c r="K53" i="25"/>
  <c r="M53" i="25" s="1"/>
  <c r="K45" i="25"/>
  <c r="M45" i="25" s="1"/>
  <c r="K37" i="25"/>
  <c r="M37" i="25" s="1"/>
  <c r="K29" i="25"/>
  <c r="M29" i="25" s="1"/>
  <c r="J21" i="25"/>
  <c r="L21" i="25" s="1"/>
  <c r="K13" i="25"/>
  <c r="M13" i="25" s="1"/>
  <c r="J8" i="25"/>
  <c r="L8" i="25" s="1"/>
  <c r="K68" i="25"/>
  <c r="M68" i="25" s="1"/>
  <c r="K56" i="25"/>
  <c r="M56" i="25" s="1"/>
  <c r="J82" i="25"/>
  <c r="L82" i="25" s="1"/>
  <c r="K39" i="25"/>
  <c r="M39" i="25" s="1"/>
  <c r="J19" i="25"/>
  <c r="L19" i="25" s="1"/>
  <c r="J73" i="25"/>
  <c r="L73" i="25" s="1"/>
  <c r="J65" i="25"/>
  <c r="L65" i="25" s="1"/>
  <c r="J57" i="25"/>
  <c r="L57" i="25" s="1"/>
  <c r="K91" i="25"/>
  <c r="M91" i="25" s="1"/>
  <c r="K83" i="25"/>
  <c r="M83" i="25" s="1"/>
  <c r="J52" i="25"/>
  <c r="L52" i="25" s="1"/>
  <c r="J44" i="25"/>
  <c r="L44" i="25" s="1"/>
  <c r="J36" i="25"/>
  <c r="L36" i="25" s="1"/>
  <c r="J28" i="25"/>
  <c r="L28" i="25" s="1"/>
  <c r="K20" i="25"/>
  <c r="M20" i="25" s="1"/>
  <c r="K5" i="25"/>
  <c r="M5" i="25" s="1"/>
  <c r="J76" i="25"/>
  <c r="L76" i="25" s="1"/>
  <c r="J27" i="25"/>
  <c r="L27" i="25" s="1"/>
  <c r="K10" i="25"/>
  <c r="M10" i="25" s="1"/>
  <c r="J71" i="25"/>
  <c r="L71" i="25" s="1"/>
  <c r="J63" i="25"/>
  <c r="L63" i="25" s="1"/>
  <c r="J55" i="25"/>
  <c r="L55" i="25" s="1"/>
  <c r="K89" i="25"/>
  <c r="M89" i="25" s="1"/>
  <c r="K81" i="25"/>
  <c r="M81" i="25" s="1"/>
  <c r="J50" i="25"/>
  <c r="L50" i="25" s="1"/>
  <c r="J42" i="25"/>
  <c r="L42" i="25" s="1"/>
  <c r="J34" i="25"/>
  <c r="L34" i="25" s="1"/>
  <c r="J26" i="25"/>
  <c r="L26" i="25" s="1"/>
  <c r="K18" i="25"/>
  <c r="M18" i="25" s="1"/>
  <c r="K3" i="25"/>
  <c r="M3" i="25" s="1"/>
  <c r="K11" i="25"/>
  <c r="M11" i="25" s="1"/>
  <c r="J60" i="25"/>
  <c r="L60" i="25" s="1"/>
  <c r="K86" i="25"/>
  <c r="M86" i="25" s="1"/>
  <c r="J43" i="25"/>
  <c r="L43" i="25" s="1"/>
  <c r="K23" i="25"/>
  <c r="M23" i="25" s="1"/>
  <c r="K6" i="25"/>
  <c r="M6" i="25" s="1"/>
  <c r="J70" i="25"/>
  <c r="L70" i="25" s="1"/>
  <c r="J62" i="25"/>
  <c r="L62" i="25" s="1"/>
  <c r="K96" i="25"/>
  <c r="M96" i="25" s="1"/>
  <c r="K88" i="25"/>
  <c r="M88" i="25" s="1"/>
  <c r="K80" i="25"/>
  <c r="M80" i="25" s="1"/>
  <c r="J49" i="25"/>
  <c r="L49" i="25" s="1"/>
  <c r="J41" i="25"/>
  <c r="L41" i="25" s="1"/>
  <c r="J33" i="25"/>
  <c r="L33" i="25" s="1"/>
  <c r="J25" i="25"/>
  <c r="L25" i="25" s="1"/>
  <c r="J17" i="25"/>
  <c r="L17" i="25" s="1"/>
  <c r="K4" i="25"/>
  <c r="M4" i="25" s="1"/>
  <c r="K12" i="25"/>
  <c r="M12" i="25" s="1"/>
  <c r="J64" i="25"/>
  <c r="L64" i="25" s="1"/>
  <c r="K90" i="25"/>
  <c r="M90" i="25" s="1"/>
  <c r="J51" i="25"/>
  <c r="L51" i="25" s="1"/>
  <c r="J77" i="25"/>
  <c r="L77" i="25" s="1"/>
  <c r="J69" i="25"/>
  <c r="L69" i="25" s="1"/>
  <c r="J61" i="25"/>
  <c r="L61" i="25" s="1"/>
  <c r="K95" i="25"/>
  <c r="M95" i="25" s="1"/>
  <c r="K87" i="25"/>
  <c r="M87" i="25" s="1"/>
  <c r="K79" i="25"/>
  <c r="M79" i="25" s="1"/>
  <c r="J48" i="25"/>
  <c r="L48" i="25" s="1"/>
  <c r="J40" i="25"/>
  <c r="L40" i="25" s="1"/>
  <c r="J32" i="25"/>
  <c r="L32" i="25" s="1"/>
  <c r="K24" i="25"/>
  <c r="M24" i="25" s="1"/>
  <c r="J16" i="25"/>
  <c r="L16" i="25" s="1"/>
  <c r="K9" i="25"/>
  <c r="M9" i="25" s="1"/>
  <c r="J47" i="25"/>
  <c r="L47" i="25" s="1"/>
  <c r="J15" i="25"/>
  <c r="L15" i="25" s="1"/>
  <c r="J75" i="25"/>
  <c r="L75" i="25" s="1"/>
  <c r="J67" i="25"/>
  <c r="L67" i="25" s="1"/>
  <c r="J59" i="25"/>
  <c r="L59" i="25" s="1"/>
  <c r="K93" i="25"/>
  <c r="M93" i="25" s="1"/>
  <c r="K85" i="25"/>
  <c r="M85" i="25" s="1"/>
  <c r="J54" i="25"/>
  <c r="L54" i="25" s="1"/>
  <c r="J46" i="25"/>
  <c r="L46" i="25" s="1"/>
  <c r="J38" i="25"/>
  <c r="L38" i="25" s="1"/>
  <c r="J30" i="25"/>
  <c r="L30" i="25" s="1"/>
  <c r="K22" i="25"/>
  <c r="M22" i="25" s="1"/>
  <c r="J14" i="25"/>
  <c r="L14" i="25" s="1"/>
  <c r="K7" i="25"/>
  <c r="M7" i="25" s="1"/>
  <c r="J72" i="25"/>
  <c r="L72" i="25" s="1"/>
  <c r="K94" i="25"/>
  <c r="M94" i="25" s="1"/>
  <c r="J78" i="25"/>
  <c r="L78" i="25" s="1"/>
  <c r="J35" i="25"/>
  <c r="L35" i="25" s="1"/>
  <c r="K2" i="25"/>
  <c r="M2" i="25" s="1"/>
  <c r="J74" i="25"/>
  <c r="L74" i="25" s="1"/>
  <c r="J66" i="25"/>
  <c r="L66" i="25" s="1"/>
  <c r="J58" i="25"/>
  <c r="L58" i="25" s="1"/>
  <c r="K92" i="25"/>
  <c r="M92" i="25" s="1"/>
  <c r="K84" i="25"/>
  <c r="M84" i="25" s="1"/>
  <c r="J53" i="25"/>
  <c r="L53" i="25" s="1"/>
  <c r="J45" i="25"/>
  <c r="L45" i="25" s="1"/>
  <c r="J37" i="25"/>
  <c r="L37" i="25" s="1"/>
  <c r="J29" i="25"/>
  <c r="L29" i="25" s="1"/>
  <c r="K21" i="25"/>
  <c r="M21" i="25" s="1"/>
  <c r="J13" i="25"/>
  <c r="L13" i="25" s="1"/>
  <c r="K8" i="25"/>
  <c r="M8" i="25" s="1"/>
  <c r="J68" i="25"/>
  <c r="L68" i="25" s="1"/>
  <c r="J56" i="25"/>
  <c r="L56" i="25" s="1"/>
  <c r="K82" i="25"/>
  <c r="M82" i="25" s="1"/>
  <c r="J39" i="25"/>
  <c r="L39" i="25" s="1"/>
  <c r="K19" i="25"/>
  <c r="M19" i="25" s="1"/>
  <c r="J71" i="24"/>
  <c r="L71" i="24" s="1"/>
  <c r="J63" i="24"/>
  <c r="L63" i="24" s="1"/>
  <c r="J55" i="24"/>
  <c r="L55" i="24" s="1"/>
  <c r="K90" i="24"/>
  <c r="M90" i="24" s="1"/>
  <c r="K82" i="24"/>
  <c r="M82" i="24" s="1"/>
  <c r="K50" i="24"/>
  <c r="M50" i="24" s="1"/>
  <c r="K42" i="24"/>
  <c r="M42" i="24" s="1"/>
  <c r="J34" i="24"/>
  <c r="L34" i="24" s="1"/>
  <c r="J26" i="24"/>
  <c r="L26" i="24" s="1"/>
  <c r="J18" i="24"/>
  <c r="L18" i="24" s="1"/>
  <c r="K10" i="24"/>
  <c r="M10" i="24" s="1"/>
  <c r="J72" i="24"/>
  <c r="L72" i="24" s="1"/>
  <c r="K51" i="24"/>
  <c r="M51" i="24" s="1"/>
  <c r="K11" i="24"/>
  <c r="M11" i="24" s="1"/>
  <c r="K70" i="24"/>
  <c r="M70" i="24" s="1"/>
  <c r="K62" i="24"/>
  <c r="M62" i="24" s="1"/>
  <c r="K78" i="24"/>
  <c r="J89" i="24"/>
  <c r="L89" i="24" s="1"/>
  <c r="J81" i="24"/>
  <c r="L81" i="24" s="1"/>
  <c r="J49" i="24"/>
  <c r="L49" i="24" s="1"/>
  <c r="J41" i="24"/>
  <c r="L41" i="24" s="1"/>
  <c r="K33" i="24"/>
  <c r="M33" i="24" s="1"/>
  <c r="K25" i="24"/>
  <c r="M25" i="24" s="1"/>
  <c r="K17" i="24"/>
  <c r="M17" i="24" s="1"/>
  <c r="J9" i="24"/>
  <c r="L9" i="24" s="1"/>
  <c r="K68" i="24"/>
  <c r="M68" i="24" s="1"/>
  <c r="K60" i="24"/>
  <c r="M60" i="24" s="1"/>
  <c r="J87" i="24"/>
  <c r="L87" i="24" s="1"/>
  <c r="J47" i="24"/>
  <c r="L47" i="24" s="1"/>
  <c r="J35" i="24"/>
  <c r="L35" i="24" s="1"/>
  <c r="K15" i="24"/>
  <c r="M15" i="24" s="1"/>
  <c r="K77" i="24"/>
  <c r="K69" i="24"/>
  <c r="M69" i="24" s="1"/>
  <c r="K61" i="24"/>
  <c r="M61" i="24" s="1"/>
  <c r="J96" i="24"/>
  <c r="L96" i="24" s="1"/>
  <c r="J88" i="24"/>
  <c r="L88" i="24" s="1"/>
  <c r="J80" i="24"/>
  <c r="L80" i="24" s="1"/>
  <c r="J48" i="24"/>
  <c r="L48" i="24" s="1"/>
  <c r="J40" i="24"/>
  <c r="L40" i="24" s="1"/>
  <c r="K32" i="24"/>
  <c r="M32" i="24" s="1"/>
  <c r="K24" i="24"/>
  <c r="M24" i="24" s="1"/>
  <c r="K16" i="24"/>
  <c r="M16" i="24" s="1"/>
  <c r="J8" i="24"/>
  <c r="L8" i="24" s="1"/>
  <c r="K76" i="24"/>
  <c r="M76" i="24" s="1"/>
  <c r="J83" i="24"/>
  <c r="L83" i="24" s="1"/>
  <c r="K27" i="24"/>
  <c r="M27" i="24" s="1"/>
  <c r="J7" i="24"/>
  <c r="L7" i="24" s="1"/>
  <c r="K74" i="24"/>
  <c r="M74" i="24" s="1"/>
  <c r="K58" i="24"/>
  <c r="M58" i="24" s="1"/>
  <c r="J85" i="24"/>
  <c r="L85" i="24" s="1"/>
  <c r="J37" i="24"/>
  <c r="L37" i="24" s="1"/>
  <c r="K21" i="24"/>
  <c r="M21" i="24" s="1"/>
  <c r="J5" i="24"/>
  <c r="L5" i="24" s="1"/>
  <c r="J79" i="24"/>
  <c r="L79" i="24" s="1"/>
  <c r="K23" i="24"/>
  <c r="M23" i="24" s="1"/>
  <c r="K73" i="24"/>
  <c r="M73" i="24" s="1"/>
  <c r="K57" i="24"/>
  <c r="M57" i="24" s="1"/>
  <c r="J52" i="24"/>
  <c r="L52" i="24" s="1"/>
  <c r="K19" i="24"/>
  <c r="M19" i="24" s="1"/>
  <c r="K66" i="24"/>
  <c r="M66" i="24" s="1"/>
  <c r="J93" i="24"/>
  <c r="L93" i="24" s="1"/>
  <c r="J53" i="24"/>
  <c r="L53" i="24" s="1"/>
  <c r="J45" i="24"/>
  <c r="L45" i="24" s="1"/>
  <c r="K29" i="24"/>
  <c r="M29" i="24" s="1"/>
  <c r="K13" i="24"/>
  <c r="M13" i="24" s="1"/>
  <c r="K64" i="24"/>
  <c r="M64" i="24" s="1"/>
  <c r="J95" i="24"/>
  <c r="L95" i="24" s="1"/>
  <c r="J39" i="24"/>
  <c r="L39" i="24" s="1"/>
  <c r="J3" i="24"/>
  <c r="L3" i="24" s="1"/>
  <c r="K65" i="24"/>
  <c r="M65" i="24" s="1"/>
  <c r="J92" i="24"/>
  <c r="L92" i="24" s="1"/>
  <c r="J84" i="24"/>
  <c r="L84" i="24" s="1"/>
  <c r="J44" i="24"/>
  <c r="L44" i="24" s="1"/>
  <c r="J36" i="24"/>
  <c r="L36" i="24" s="1"/>
  <c r="K28" i="24"/>
  <c r="M28" i="24" s="1"/>
  <c r="K20" i="24"/>
  <c r="M20" i="24" s="1"/>
  <c r="J12" i="24"/>
  <c r="L12" i="24" s="1"/>
  <c r="J4" i="24"/>
  <c r="L4" i="24" s="1"/>
  <c r="J56" i="24"/>
  <c r="L56" i="24" s="1"/>
  <c r="J43" i="24"/>
  <c r="L43" i="24" s="1"/>
  <c r="J75" i="24"/>
  <c r="L75" i="24" s="1"/>
  <c r="J67" i="24"/>
  <c r="L67" i="24" s="1"/>
  <c r="J59" i="24"/>
  <c r="L59" i="24" s="1"/>
  <c r="K94" i="24"/>
  <c r="M94" i="24" s="1"/>
  <c r="K86" i="24"/>
  <c r="M86" i="24" s="1"/>
  <c r="K54" i="24"/>
  <c r="M54" i="24" s="1"/>
  <c r="K46" i="24"/>
  <c r="M46" i="24" s="1"/>
  <c r="K38" i="24"/>
  <c r="M38" i="24" s="1"/>
  <c r="J30" i="24"/>
  <c r="L30" i="24" s="1"/>
  <c r="J22" i="24"/>
  <c r="L22" i="24" s="1"/>
  <c r="J14" i="24"/>
  <c r="L14" i="24" s="1"/>
  <c r="K6" i="24"/>
  <c r="M6" i="24" s="1"/>
  <c r="K91" i="24"/>
  <c r="M91" i="24" s="1"/>
  <c r="J31" i="24"/>
  <c r="L31" i="24" s="1"/>
  <c r="K71" i="24"/>
  <c r="M71" i="24" s="1"/>
  <c r="K63" i="24"/>
  <c r="M63" i="24" s="1"/>
  <c r="K55" i="24"/>
  <c r="M55" i="24" s="1"/>
  <c r="J90" i="24"/>
  <c r="L90" i="24" s="1"/>
  <c r="J82" i="24"/>
  <c r="L82" i="24" s="1"/>
  <c r="J50" i="24"/>
  <c r="L50" i="24" s="1"/>
  <c r="J42" i="24"/>
  <c r="L42" i="24" s="1"/>
  <c r="K34" i="24"/>
  <c r="M34" i="24" s="1"/>
  <c r="K26" i="24"/>
  <c r="M26" i="24" s="1"/>
  <c r="K18" i="24"/>
  <c r="M18" i="24" s="1"/>
  <c r="J10" i="24"/>
  <c r="L10" i="24" s="1"/>
  <c r="K72" i="24"/>
  <c r="M72" i="24" s="1"/>
  <c r="J51" i="24"/>
  <c r="L51" i="24" s="1"/>
  <c r="J11" i="24"/>
  <c r="L11" i="24" s="1"/>
  <c r="J70" i="24"/>
  <c r="L70" i="24" s="1"/>
  <c r="J62" i="24"/>
  <c r="L62" i="24" s="1"/>
  <c r="J78" i="24"/>
  <c r="L78" i="24" s="1"/>
  <c r="K89" i="24"/>
  <c r="M89" i="24" s="1"/>
  <c r="K81" i="24"/>
  <c r="M81" i="24" s="1"/>
  <c r="K49" i="24"/>
  <c r="M49" i="24" s="1"/>
  <c r="K41" i="24"/>
  <c r="M41" i="24" s="1"/>
  <c r="J33" i="24"/>
  <c r="L33" i="24" s="1"/>
  <c r="J25" i="24"/>
  <c r="L25" i="24" s="1"/>
  <c r="J17" i="24"/>
  <c r="L17" i="24" s="1"/>
  <c r="K9" i="24"/>
  <c r="M9" i="24" s="1"/>
  <c r="J68" i="24"/>
  <c r="L68" i="24" s="1"/>
  <c r="J60" i="24"/>
  <c r="L60" i="24" s="1"/>
  <c r="K87" i="24"/>
  <c r="M87" i="24" s="1"/>
  <c r="K47" i="24"/>
  <c r="M47" i="24" s="1"/>
  <c r="K35" i="24"/>
  <c r="M35" i="24" s="1"/>
  <c r="J15" i="24"/>
  <c r="L15" i="24" s="1"/>
  <c r="J77" i="24"/>
  <c r="L77" i="24" s="1"/>
  <c r="J69" i="24"/>
  <c r="L69" i="24" s="1"/>
  <c r="J61" i="24"/>
  <c r="L61" i="24" s="1"/>
  <c r="K96" i="24"/>
  <c r="M96" i="24" s="1"/>
  <c r="K88" i="24"/>
  <c r="M88" i="24" s="1"/>
  <c r="K80" i="24"/>
  <c r="M80" i="24" s="1"/>
  <c r="K48" i="24"/>
  <c r="M48" i="24" s="1"/>
  <c r="K40" i="24"/>
  <c r="M40" i="24" s="1"/>
  <c r="J32" i="24"/>
  <c r="L32" i="24" s="1"/>
  <c r="J24" i="24"/>
  <c r="L24" i="24" s="1"/>
  <c r="J16" i="24"/>
  <c r="L16" i="24" s="1"/>
  <c r="K8" i="24"/>
  <c r="M8" i="24" s="1"/>
  <c r="J76" i="24"/>
  <c r="L76" i="24" s="1"/>
  <c r="K83" i="24"/>
  <c r="M83" i="24" s="1"/>
  <c r="J27" i="24"/>
  <c r="L27" i="24" s="1"/>
  <c r="K7" i="24"/>
  <c r="M7" i="24" s="1"/>
  <c r="K75" i="24"/>
  <c r="M75" i="24" s="1"/>
  <c r="K67" i="24"/>
  <c r="M67" i="24" s="1"/>
  <c r="K59" i="24"/>
  <c r="M59" i="24" s="1"/>
  <c r="J94" i="24"/>
  <c r="L94" i="24" s="1"/>
  <c r="J86" i="24"/>
  <c r="L86" i="24" s="1"/>
  <c r="J54" i="24"/>
  <c r="L54" i="24" s="1"/>
  <c r="J46" i="24"/>
  <c r="L46" i="24" s="1"/>
  <c r="J38" i="24"/>
  <c r="L38" i="24" s="1"/>
  <c r="K30" i="24"/>
  <c r="M30" i="24" s="1"/>
  <c r="K22" i="24"/>
  <c r="M22" i="24" s="1"/>
  <c r="K14" i="24"/>
  <c r="M14" i="24" s="1"/>
  <c r="J6" i="24"/>
  <c r="L6" i="24" s="1"/>
  <c r="J91" i="24"/>
  <c r="L91" i="24" s="1"/>
  <c r="K31" i="24"/>
  <c r="M31" i="24" s="1"/>
  <c r="J74" i="24"/>
  <c r="L74" i="24" s="1"/>
  <c r="J66" i="24"/>
  <c r="L66" i="24" s="1"/>
  <c r="J58" i="24"/>
  <c r="L58" i="24" s="1"/>
  <c r="K93" i="24"/>
  <c r="M93" i="24" s="1"/>
  <c r="K85" i="24"/>
  <c r="M85" i="24" s="1"/>
  <c r="K53" i="24"/>
  <c r="M53" i="24" s="1"/>
  <c r="K45" i="24"/>
  <c r="M45" i="24" s="1"/>
  <c r="K37" i="24"/>
  <c r="M37" i="24" s="1"/>
  <c r="J29" i="24"/>
  <c r="L29" i="24" s="1"/>
  <c r="J21" i="24"/>
  <c r="L21" i="24" s="1"/>
  <c r="J13" i="24"/>
  <c r="L13" i="24" s="1"/>
  <c r="K5" i="24"/>
  <c r="M5" i="24" s="1"/>
  <c r="J64" i="24"/>
  <c r="L64" i="24" s="1"/>
  <c r="K95" i="24"/>
  <c r="M95" i="24" s="1"/>
  <c r="K79" i="24"/>
  <c r="M79" i="24" s="1"/>
  <c r="K39" i="24"/>
  <c r="M39" i="24" s="1"/>
  <c r="J23" i="24"/>
  <c r="L23" i="24" s="1"/>
  <c r="K3" i="24"/>
  <c r="M3" i="24" s="1"/>
  <c r="J73" i="24"/>
  <c r="L73" i="24" s="1"/>
  <c r="J65" i="24"/>
  <c r="L65" i="24" s="1"/>
  <c r="J57" i="24"/>
  <c r="L57" i="24" s="1"/>
  <c r="K92" i="24"/>
  <c r="M92" i="24" s="1"/>
  <c r="K84" i="24"/>
  <c r="M84" i="24" s="1"/>
  <c r="K52" i="24"/>
  <c r="M52" i="24" s="1"/>
  <c r="K44" i="24"/>
  <c r="M44" i="24" s="1"/>
  <c r="K36" i="24"/>
  <c r="M36" i="24" s="1"/>
  <c r="J28" i="24"/>
  <c r="L28" i="24" s="1"/>
  <c r="J20" i="24"/>
  <c r="L20" i="24" s="1"/>
  <c r="K12" i="24"/>
  <c r="M12" i="24" s="1"/>
  <c r="K4" i="24"/>
  <c r="M4" i="24" s="1"/>
  <c r="K56" i="24"/>
  <c r="M56" i="24" s="1"/>
  <c r="K43" i="24"/>
  <c r="M43" i="24" s="1"/>
  <c r="J19" i="24"/>
  <c r="L19" i="24" s="1"/>
  <c r="J2" i="24"/>
  <c r="L2" i="24" s="1"/>
  <c r="H82" i="1"/>
  <c r="I77" i="1"/>
  <c r="H89" i="1"/>
  <c r="I80" i="1"/>
  <c r="H27" i="1"/>
  <c r="I53" i="1"/>
  <c r="H64" i="1"/>
  <c r="I38" i="1"/>
  <c r="H56" i="1"/>
  <c r="I74" i="1"/>
  <c r="H60" i="1"/>
  <c r="I36" i="1"/>
  <c r="I48" i="1"/>
  <c r="H2" i="1"/>
  <c r="I69" i="1"/>
  <c r="H90" i="1"/>
  <c r="H53" i="1"/>
  <c r="H96" i="1"/>
  <c r="H84" i="1"/>
  <c r="I96" i="1"/>
  <c r="I76" i="1"/>
  <c r="I54" i="1"/>
  <c r="H23" i="1"/>
  <c r="H68" i="1"/>
  <c r="I19" i="1"/>
  <c r="I62" i="1"/>
  <c r="H92" i="1"/>
  <c r="H81" i="1"/>
  <c r="H76" i="1"/>
  <c r="I84" i="1"/>
  <c r="I17" i="1"/>
  <c r="I68" i="1"/>
  <c r="H34" i="1"/>
  <c r="I89" i="1"/>
  <c r="I88" i="1"/>
  <c r="H48" i="1"/>
  <c r="H85" i="1"/>
  <c r="H7" i="1"/>
  <c r="I6" i="1"/>
  <c r="H80" i="1"/>
  <c r="H69" i="1"/>
  <c r="H39" i="1"/>
  <c r="H54" i="1"/>
  <c r="H52" i="1"/>
  <c r="H30" i="1"/>
  <c r="H3" i="1"/>
  <c r="I52" i="1"/>
  <c r="I2" i="1"/>
  <c r="H72" i="1"/>
  <c r="H44" i="1"/>
  <c r="I81" i="1"/>
  <c r="H70" i="1"/>
  <c r="H45" i="1"/>
  <c r="I28" i="1"/>
  <c r="H57" i="1"/>
  <c r="I44" i="1"/>
  <c r="H46" i="1"/>
  <c r="I78" i="1"/>
  <c r="H65" i="1"/>
  <c r="I18" i="1"/>
  <c r="I70" i="1"/>
  <c r="H58" i="1"/>
  <c r="H12" i="1"/>
  <c r="I26" i="1"/>
  <c r="H49" i="1"/>
  <c r="H40" i="1"/>
  <c r="I73" i="1"/>
  <c r="H93" i="1"/>
  <c r="H62" i="1"/>
  <c r="H5" i="1"/>
  <c r="H8" i="1"/>
  <c r="I12" i="1"/>
  <c r="H77" i="1"/>
  <c r="H73" i="1"/>
  <c r="H33" i="1"/>
  <c r="I24" i="1"/>
  <c r="I14" i="1"/>
  <c r="I49" i="1"/>
  <c r="I64" i="1"/>
  <c r="I15" i="1"/>
  <c r="H47" i="1"/>
  <c r="H63" i="1"/>
  <c r="H79" i="1"/>
  <c r="I95" i="1"/>
  <c r="H41" i="1"/>
  <c r="I57" i="1"/>
  <c r="H50" i="1"/>
  <c r="I86" i="1"/>
  <c r="I41" i="1"/>
  <c r="H86" i="1"/>
  <c r="H95" i="1"/>
  <c r="I85" i="1"/>
  <c r="H26" i="1"/>
  <c r="I32" i="1"/>
  <c r="I60" i="1"/>
  <c r="I63" i="1"/>
  <c r="I47" i="1"/>
  <c r="I29" i="1"/>
  <c r="I50" i="1"/>
  <c r="I22" i="1"/>
  <c r="H10" i="1"/>
  <c r="H16" i="1"/>
  <c r="I5" i="1"/>
  <c r="H22" i="1"/>
  <c r="I3" i="1"/>
  <c r="H31" i="1"/>
  <c r="I42" i="1"/>
  <c r="I46" i="1"/>
  <c r="H78" i="1"/>
  <c r="H37" i="1"/>
  <c r="I16" i="1"/>
  <c r="I92" i="1"/>
  <c r="I65" i="1"/>
  <c r="H32" i="1"/>
  <c r="H19" i="1"/>
  <c r="I10" i="1"/>
  <c r="I37" i="1"/>
  <c r="H20" i="1"/>
  <c r="I51" i="1"/>
  <c r="H74" i="1"/>
  <c r="I90" i="1"/>
  <c r="H51" i="1"/>
  <c r="H67" i="1"/>
  <c r="H83" i="1"/>
  <c r="I20" i="1"/>
  <c r="H38" i="1"/>
  <c r="H94" i="1"/>
  <c r="H25" i="1"/>
  <c r="H55" i="1"/>
  <c r="I71" i="1"/>
  <c r="H87" i="1"/>
  <c r="H9" i="1"/>
  <c r="H42" i="1"/>
  <c r="H11" i="1"/>
  <c r="H43" i="1"/>
  <c r="I59" i="1"/>
  <c r="H75" i="1"/>
  <c r="I91" i="1"/>
  <c r="H66" i="1"/>
  <c r="H24" i="1"/>
  <c r="I66" i="1"/>
  <c r="H14" i="1"/>
  <c r="H91" i="1"/>
  <c r="I21" i="1"/>
  <c r="I43" i="1"/>
  <c r="H88" i="1"/>
  <c r="I45" i="1"/>
  <c r="I33" i="1"/>
  <c r="H36" i="1"/>
  <c r="I23" i="1"/>
  <c r="I87" i="1"/>
  <c r="I30" i="1"/>
  <c r="I9" i="1"/>
  <c r="H29" i="1"/>
  <c r="H71" i="1"/>
  <c r="H17" i="1"/>
  <c r="I72" i="1"/>
  <c r="I79" i="1"/>
  <c r="H15" i="1"/>
  <c r="H18" i="1"/>
  <c r="I55" i="1"/>
  <c r="I31" i="1"/>
  <c r="I82" i="1"/>
  <c r="I61" i="1"/>
  <c r="I13" i="1"/>
  <c r="I40" i="1"/>
  <c r="I56" i="1"/>
  <c r="I7" i="1"/>
  <c r="I39" i="1"/>
  <c r="I83" i="1"/>
  <c r="I34" i="1"/>
  <c r="I4" i="1"/>
  <c r="I67" i="1"/>
  <c r="H59" i="1"/>
  <c r="I11" i="1"/>
  <c r="I27" i="1"/>
  <c r="I75" i="1"/>
  <c r="I35" i="1"/>
  <c r="H13" i="1"/>
  <c r="H25" i="2"/>
  <c r="G25" i="2"/>
  <c r="F25" i="2"/>
  <c r="E25" i="2"/>
  <c r="H24" i="2"/>
  <c r="G24" i="2"/>
  <c r="F24" i="2"/>
  <c r="E24" i="2"/>
  <c r="H23" i="2"/>
  <c r="G23" i="2"/>
  <c r="F23" i="2"/>
  <c r="E23" i="2"/>
  <c r="H22" i="2"/>
  <c r="G22" i="2"/>
  <c r="F22" i="2"/>
  <c r="E22" i="2"/>
  <c r="G2" i="3"/>
  <c r="H2" i="3"/>
  <c r="I2" i="3"/>
  <c r="G3" i="3"/>
  <c r="H3" i="3"/>
  <c r="I3" i="3"/>
  <c r="G4" i="3"/>
  <c r="H4" i="3"/>
  <c r="I4" i="3"/>
  <c r="G5" i="3"/>
  <c r="H5" i="3"/>
  <c r="I5" i="3"/>
  <c r="G6" i="3"/>
  <c r="H6" i="3"/>
  <c r="I6" i="3"/>
  <c r="G7" i="3"/>
  <c r="H7" i="3"/>
  <c r="I7" i="3"/>
  <c r="G8" i="3"/>
  <c r="H8" i="3"/>
  <c r="I8" i="3"/>
  <c r="G9" i="3"/>
  <c r="H9" i="3"/>
  <c r="I9" i="3"/>
  <c r="G10" i="3"/>
  <c r="H10" i="3"/>
  <c r="I10" i="3"/>
  <c r="G11" i="3"/>
  <c r="H11" i="3"/>
  <c r="I11" i="3"/>
  <c r="G12" i="3"/>
  <c r="H12" i="3"/>
  <c r="I12" i="3"/>
  <c r="G13" i="3"/>
  <c r="H13" i="3"/>
  <c r="I13" i="3"/>
  <c r="G14" i="3"/>
  <c r="H14" i="3"/>
  <c r="I14" i="3"/>
  <c r="G15" i="3"/>
  <c r="H15" i="3"/>
  <c r="I15" i="3"/>
  <c r="G16" i="3"/>
  <c r="H16" i="3"/>
  <c r="I16" i="3"/>
  <c r="G17" i="3"/>
  <c r="H17" i="3"/>
  <c r="I17" i="3"/>
  <c r="G18" i="3"/>
  <c r="H18" i="3"/>
  <c r="I18" i="3"/>
  <c r="G19" i="3"/>
  <c r="H19" i="3"/>
  <c r="I19" i="3"/>
  <c r="G20" i="3"/>
  <c r="H20" i="3"/>
  <c r="I20" i="3"/>
  <c r="G21" i="3"/>
  <c r="H21" i="3"/>
  <c r="I21" i="3"/>
  <c r="G22" i="3"/>
  <c r="H22" i="3"/>
  <c r="I22" i="3"/>
  <c r="G23" i="3"/>
  <c r="H23" i="3"/>
  <c r="I23" i="3"/>
  <c r="G24" i="3"/>
  <c r="H24" i="3"/>
  <c r="I24" i="3"/>
  <c r="G25" i="3"/>
  <c r="H25" i="3"/>
  <c r="I25" i="3"/>
  <c r="G26" i="3"/>
  <c r="H26" i="3"/>
  <c r="I26" i="3"/>
  <c r="G27" i="3"/>
  <c r="H27" i="3"/>
  <c r="I27" i="3"/>
  <c r="G28" i="3"/>
  <c r="H28" i="3"/>
  <c r="I28" i="3"/>
  <c r="G29" i="3"/>
  <c r="H29" i="3"/>
  <c r="I29" i="3"/>
  <c r="G30" i="3"/>
  <c r="H30" i="3"/>
  <c r="I30" i="3"/>
  <c r="G31" i="3"/>
  <c r="H31" i="3"/>
  <c r="I31" i="3"/>
  <c r="G32" i="3"/>
  <c r="H32" i="3"/>
  <c r="I32" i="3"/>
  <c r="G33" i="3"/>
  <c r="H33" i="3"/>
  <c r="I33" i="3"/>
  <c r="G34" i="3"/>
  <c r="H34" i="3"/>
  <c r="I34" i="3"/>
  <c r="G35" i="3"/>
  <c r="H35" i="3"/>
  <c r="I35" i="3"/>
  <c r="G36" i="3"/>
  <c r="H36" i="3"/>
  <c r="I36" i="3"/>
  <c r="G37" i="3"/>
  <c r="H37" i="3"/>
  <c r="I37" i="3"/>
  <c r="G38" i="3"/>
  <c r="H38" i="3"/>
  <c r="I38" i="3"/>
  <c r="G39" i="3"/>
  <c r="H39" i="3"/>
  <c r="I39" i="3"/>
  <c r="G40" i="3"/>
  <c r="H40" i="3"/>
  <c r="I40" i="3"/>
  <c r="G41" i="3"/>
  <c r="H41" i="3"/>
  <c r="I41" i="3"/>
  <c r="G42" i="3"/>
  <c r="H42" i="3"/>
  <c r="I42" i="3"/>
  <c r="G43" i="3"/>
  <c r="H43" i="3"/>
  <c r="I43" i="3"/>
  <c r="G44" i="3"/>
  <c r="H44" i="3"/>
  <c r="I44" i="3"/>
  <c r="G45" i="3"/>
  <c r="H45" i="3"/>
  <c r="I45" i="3"/>
  <c r="G46" i="3"/>
  <c r="H46" i="3"/>
  <c r="I46" i="3"/>
  <c r="G47" i="3"/>
  <c r="H47" i="3"/>
  <c r="I47" i="3"/>
  <c r="G48" i="3"/>
  <c r="H48" i="3"/>
  <c r="I48" i="3"/>
  <c r="G49" i="3"/>
  <c r="H49" i="3"/>
  <c r="I49" i="3"/>
  <c r="G50" i="3"/>
  <c r="H50" i="3"/>
  <c r="I50" i="3"/>
  <c r="G51" i="3"/>
  <c r="H51" i="3"/>
  <c r="I51" i="3"/>
  <c r="G52" i="3"/>
  <c r="H52" i="3"/>
  <c r="I52" i="3"/>
  <c r="G53" i="3"/>
  <c r="H53" i="3"/>
  <c r="I53" i="3"/>
  <c r="G54" i="3"/>
  <c r="H54" i="3"/>
  <c r="I54" i="3"/>
  <c r="G55" i="3"/>
  <c r="H55" i="3"/>
  <c r="I55" i="3"/>
  <c r="G56" i="3"/>
  <c r="H56" i="3"/>
  <c r="I56" i="3"/>
  <c r="G57" i="3"/>
  <c r="H57" i="3"/>
  <c r="I57" i="3"/>
  <c r="G58" i="3"/>
  <c r="H58" i="3"/>
  <c r="I58" i="3"/>
  <c r="G59" i="3"/>
  <c r="H59" i="3"/>
  <c r="I59" i="3"/>
  <c r="G60" i="3"/>
  <c r="H60" i="3"/>
  <c r="I60" i="3"/>
  <c r="G61" i="3"/>
  <c r="H61" i="3"/>
  <c r="I61" i="3"/>
  <c r="G62" i="3"/>
  <c r="H62" i="3"/>
  <c r="I62" i="3"/>
  <c r="G63" i="3"/>
  <c r="H63" i="3"/>
  <c r="I63" i="3"/>
  <c r="G64" i="3"/>
  <c r="H64" i="3"/>
  <c r="I64" i="3"/>
  <c r="G65" i="3"/>
  <c r="H65" i="3"/>
  <c r="I65" i="3"/>
  <c r="G66" i="3"/>
  <c r="H66" i="3"/>
  <c r="I66" i="3"/>
  <c r="G67" i="3"/>
  <c r="H67" i="3"/>
  <c r="I67" i="3"/>
  <c r="G68" i="3"/>
  <c r="H68" i="3"/>
  <c r="I68" i="3"/>
  <c r="G69" i="3"/>
  <c r="H69" i="3"/>
  <c r="I69" i="3"/>
  <c r="G70" i="3"/>
  <c r="H70" i="3"/>
  <c r="I70" i="3"/>
  <c r="G71" i="3"/>
  <c r="H71" i="3"/>
  <c r="I71" i="3"/>
  <c r="G72" i="3"/>
  <c r="H72" i="3"/>
  <c r="I72" i="3"/>
  <c r="G73" i="3"/>
  <c r="H73" i="3"/>
  <c r="I73" i="3"/>
  <c r="G74" i="3"/>
  <c r="H74" i="3"/>
  <c r="I74" i="3"/>
  <c r="G75" i="3"/>
  <c r="H75" i="3"/>
  <c r="I75" i="3"/>
  <c r="G76" i="3"/>
  <c r="H76" i="3"/>
  <c r="I76" i="3"/>
  <c r="G77" i="3"/>
  <c r="H77" i="3"/>
  <c r="I77" i="3"/>
  <c r="G78" i="3"/>
  <c r="H78" i="3"/>
  <c r="I78" i="3"/>
  <c r="G79" i="3"/>
  <c r="H79" i="3"/>
  <c r="I79" i="3"/>
  <c r="G80" i="3"/>
  <c r="H80" i="3"/>
  <c r="I80" i="3"/>
  <c r="G81" i="3"/>
  <c r="H81" i="3"/>
  <c r="I81" i="3"/>
  <c r="G82" i="3"/>
  <c r="H82" i="3"/>
  <c r="I82" i="3"/>
  <c r="G83" i="3"/>
  <c r="H83" i="3"/>
  <c r="I83" i="3"/>
  <c r="G84" i="3"/>
  <c r="H84" i="3"/>
  <c r="I84" i="3"/>
  <c r="G85" i="3"/>
  <c r="H85" i="3"/>
  <c r="I85" i="3"/>
  <c r="G86" i="3"/>
  <c r="H86" i="3"/>
  <c r="I86" i="3"/>
  <c r="G87" i="3"/>
  <c r="H87" i="3"/>
  <c r="I87" i="3"/>
  <c r="G88" i="3"/>
  <c r="H88" i="3"/>
  <c r="I88" i="3"/>
  <c r="G89" i="3"/>
  <c r="H89" i="3"/>
  <c r="I89" i="3"/>
  <c r="G90" i="3"/>
  <c r="H90" i="3"/>
  <c r="I90" i="3"/>
  <c r="G91" i="3"/>
  <c r="H91" i="3"/>
  <c r="I91" i="3"/>
  <c r="G92" i="3"/>
  <c r="H92" i="3"/>
  <c r="I92" i="3"/>
  <c r="G93" i="3"/>
  <c r="H93" i="3"/>
  <c r="I93" i="3"/>
  <c r="G94" i="3"/>
  <c r="H94" i="3"/>
  <c r="I94" i="3"/>
  <c r="G95" i="3"/>
  <c r="H95" i="3"/>
  <c r="I95" i="3"/>
  <c r="G1" i="3"/>
  <c r="H1" i="3"/>
  <c r="I1" i="3"/>
  <c r="F2" i="3"/>
  <c r="F3" i="3"/>
  <c r="F4" i="3"/>
  <c r="F5" i="3"/>
  <c r="F6" i="3"/>
  <c r="F7" i="3"/>
  <c r="F8" i="3"/>
  <c r="F9" i="3"/>
  <c r="F10" i="3"/>
  <c r="F11" i="3"/>
  <c r="F12" i="3"/>
  <c r="F13" i="3"/>
  <c r="F14" i="3"/>
  <c r="F15" i="3"/>
  <c r="F16" i="3"/>
  <c r="F17" i="3"/>
  <c r="F18" i="3"/>
  <c r="F19" i="3"/>
  <c r="F20" i="3"/>
  <c r="F21" i="3"/>
  <c r="F22" i="3"/>
  <c r="F23" i="3"/>
  <c r="F24" i="3"/>
  <c r="F25" i="3"/>
  <c r="F26" i="3"/>
  <c r="F27" i="3"/>
  <c r="F28" i="3"/>
  <c r="F29" i="3"/>
  <c r="F30" i="3"/>
  <c r="F31" i="3"/>
  <c r="F32" i="3"/>
  <c r="F33" i="3"/>
  <c r="F34" i="3"/>
  <c r="F35" i="3"/>
  <c r="F36" i="3"/>
  <c r="F37" i="3"/>
  <c r="F38" i="3"/>
  <c r="F39" i="3"/>
  <c r="F40" i="3"/>
  <c r="F41" i="3"/>
  <c r="F42" i="3"/>
  <c r="F43" i="3"/>
  <c r="F44" i="3"/>
  <c r="F45" i="3"/>
  <c r="F46" i="3"/>
  <c r="F47" i="3"/>
  <c r="F48" i="3"/>
  <c r="F49" i="3"/>
  <c r="F50" i="3"/>
  <c r="F51" i="3"/>
  <c r="F52" i="3"/>
  <c r="F53" i="3"/>
  <c r="F54" i="3"/>
  <c r="F55" i="3"/>
  <c r="F56" i="3"/>
  <c r="F57" i="3"/>
  <c r="F58" i="3"/>
  <c r="F59" i="3"/>
  <c r="F60" i="3"/>
  <c r="F61" i="3"/>
  <c r="F62" i="3"/>
  <c r="F63" i="3"/>
  <c r="F64" i="3"/>
  <c r="F65" i="3"/>
  <c r="F66" i="3"/>
  <c r="F67" i="3"/>
  <c r="F68" i="3"/>
  <c r="F69" i="3"/>
  <c r="F70" i="3"/>
  <c r="F71" i="3"/>
  <c r="F72" i="3"/>
  <c r="F73" i="3"/>
  <c r="F74" i="3"/>
  <c r="F75" i="3"/>
  <c r="F76" i="3"/>
  <c r="F77" i="3"/>
  <c r="F78" i="3"/>
  <c r="F79" i="3"/>
  <c r="F80" i="3"/>
  <c r="F81" i="3"/>
  <c r="F82" i="3"/>
  <c r="F83" i="3"/>
  <c r="F84" i="3"/>
  <c r="F85" i="3"/>
  <c r="F86" i="3"/>
  <c r="F87" i="3"/>
  <c r="F88" i="3"/>
  <c r="F89" i="3"/>
  <c r="F90" i="3"/>
  <c r="F91" i="3"/>
  <c r="F92" i="3"/>
  <c r="F93" i="3"/>
  <c r="F94" i="3"/>
  <c r="F95" i="3"/>
  <c r="F1" i="3"/>
  <c r="S1" i="13"/>
  <c r="M1" i="13"/>
  <c r="M9" i="14"/>
  <c r="M10" i="14"/>
  <c r="O10" i="14"/>
  <c r="O9" i="14"/>
  <c r="O8" i="14"/>
  <c r="M8" i="14"/>
  <c r="O7" i="14"/>
  <c r="M7" i="14"/>
  <c r="Q7" i="14" s="1"/>
  <c r="O6" i="14"/>
  <c r="M6" i="14"/>
  <c r="Q6" i="14" s="1"/>
  <c r="O5" i="14"/>
  <c r="M5" i="14"/>
  <c r="Q5" i="14" s="1"/>
  <c r="O4" i="14"/>
  <c r="M4" i="14"/>
  <c r="O3" i="14"/>
  <c r="M3" i="14"/>
  <c r="Q3" i="14" s="1"/>
  <c r="O2" i="14"/>
  <c r="M2" i="14"/>
  <c r="Q2" i="14" s="1"/>
  <c r="O1" i="14"/>
  <c r="M1" i="14"/>
  <c r="M9" i="13"/>
  <c r="M10" i="13"/>
  <c r="Q10" i="13" s="1"/>
  <c r="O10" i="13"/>
  <c r="O9" i="13"/>
  <c r="O8" i="13"/>
  <c r="O7" i="13"/>
  <c r="O6" i="13"/>
  <c r="O5" i="13"/>
  <c r="O4" i="13"/>
  <c r="O3" i="13"/>
  <c r="O2" i="13"/>
  <c r="O1" i="13"/>
  <c r="F26" i="2"/>
  <c r="H26" i="2"/>
  <c r="G26" i="2"/>
  <c r="G20" i="2"/>
  <c r="F20" i="2"/>
  <c r="H19" i="2"/>
  <c r="G19" i="2"/>
  <c r="F19" i="2"/>
  <c r="E19" i="2"/>
  <c r="V2" i="3"/>
  <c r="W2" i="3"/>
  <c r="V3" i="3"/>
  <c r="W3" i="3"/>
  <c r="V4" i="3"/>
  <c r="W4" i="3"/>
  <c r="V5" i="3"/>
  <c r="W5" i="3"/>
  <c r="V6" i="3"/>
  <c r="W6" i="3"/>
  <c r="V7" i="3"/>
  <c r="W7" i="3"/>
  <c r="V8" i="3"/>
  <c r="W8" i="3"/>
  <c r="V9" i="3"/>
  <c r="W9" i="3"/>
  <c r="V10" i="3"/>
  <c r="W10" i="3"/>
  <c r="V11" i="3"/>
  <c r="W11" i="3"/>
  <c r="V12" i="3"/>
  <c r="W12" i="3"/>
  <c r="V13" i="3"/>
  <c r="W13" i="3"/>
  <c r="V14" i="3"/>
  <c r="W14" i="3"/>
  <c r="V15" i="3"/>
  <c r="W15" i="3"/>
  <c r="V16" i="3"/>
  <c r="W16" i="3"/>
  <c r="V17" i="3"/>
  <c r="W17" i="3"/>
  <c r="V18" i="3"/>
  <c r="W18" i="3"/>
  <c r="V19" i="3"/>
  <c r="W19" i="3"/>
  <c r="V20" i="3"/>
  <c r="W20" i="3"/>
  <c r="V21" i="3"/>
  <c r="W21" i="3"/>
  <c r="V22" i="3"/>
  <c r="W22" i="3"/>
  <c r="V23" i="3"/>
  <c r="W23" i="3"/>
  <c r="V24" i="3"/>
  <c r="W24" i="3"/>
  <c r="V25" i="3"/>
  <c r="W25" i="3"/>
  <c r="V26" i="3"/>
  <c r="W26" i="3"/>
  <c r="V27" i="3"/>
  <c r="W27" i="3"/>
  <c r="V28" i="3"/>
  <c r="W28" i="3"/>
  <c r="V29" i="3"/>
  <c r="W29" i="3"/>
  <c r="V30" i="3"/>
  <c r="W30" i="3"/>
  <c r="V31" i="3"/>
  <c r="W31" i="3"/>
  <c r="V32" i="3"/>
  <c r="W32" i="3"/>
  <c r="V33" i="3"/>
  <c r="W33" i="3"/>
  <c r="V34" i="3"/>
  <c r="W34" i="3"/>
  <c r="V35" i="3"/>
  <c r="W35" i="3"/>
  <c r="V36" i="3"/>
  <c r="W36" i="3"/>
  <c r="V37" i="3"/>
  <c r="W37" i="3"/>
  <c r="V38" i="3"/>
  <c r="W38" i="3"/>
  <c r="V39" i="3"/>
  <c r="W39" i="3"/>
  <c r="V40" i="3"/>
  <c r="W40" i="3"/>
  <c r="V41" i="3"/>
  <c r="W41" i="3"/>
  <c r="V42" i="3"/>
  <c r="W42" i="3"/>
  <c r="V43" i="3"/>
  <c r="W43" i="3"/>
  <c r="V44" i="3"/>
  <c r="W44" i="3"/>
  <c r="V45" i="3"/>
  <c r="W45" i="3"/>
  <c r="V46" i="3"/>
  <c r="W46" i="3"/>
  <c r="V47" i="3"/>
  <c r="W47" i="3"/>
  <c r="V48" i="3"/>
  <c r="W48" i="3"/>
  <c r="V49" i="3"/>
  <c r="W49" i="3"/>
  <c r="V50" i="3"/>
  <c r="W50" i="3"/>
  <c r="V51" i="3"/>
  <c r="W51" i="3"/>
  <c r="V52" i="3"/>
  <c r="W52" i="3"/>
  <c r="V53" i="3"/>
  <c r="W53" i="3"/>
  <c r="V54" i="3"/>
  <c r="W54" i="3"/>
  <c r="V55" i="3"/>
  <c r="W55" i="3"/>
  <c r="V56" i="3"/>
  <c r="W56" i="3"/>
  <c r="V57" i="3"/>
  <c r="W57" i="3"/>
  <c r="V58" i="3"/>
  <c r="W58" i="3"/>
  <c r="V59" i="3"/>
  <c r="W59" i="3"/>
  <c r="V60" i="3"/>
  <c r="W60" i="3"/>
  <c r="V61" i="3"/>
  <c r="W61" i="3"/>
  <c r="V62" i="3"/>
  <c r="W62" i="3"/>
  <c r="V63" i="3"/>
  <c r="W63" i="3"/>
  <c r="V64" i="3"/>
  <c r="W64" i="3"/>
  <c r="V65" i="3"/>
  <c r="W65" i="3"/>
  <c r="V66" i="3"/>
  <c r="W66" i="3"/>
  <c r="V67" i="3"/>
  <c r="W67" i="3"/>
  <c r="V68" i="3"/>
  <c r="W68" i="3"/>
  <c r="V69" i="3"/>
  <c r="W69" i="3"/>
  <c r="V70" i="3"/>
  <c r="W70" i="3"/>
  <c r="V71" i="3"/>
  <c r="W71" i="3"/>
  <c r="V72" i="3"/>
  <c r="W72" i="3"/>
  <c r="V73" i="3"/>
  <c r="W73" i="3"/>
  <c r="V74" i="3"/>
  <c r="W74" i="3"/>
  <c r="V75" i="3"/>
  <c r="W75" i="3"/>
  <c r="V76" i="3"/>
  <c r="W76" i="3"/>
  <c r="V77" i="3"/>
  <c r="W77" i="3"/>
  <c r="V78" i="3"/>
  <c r="W78" i="3"/>
  <c r="V79" i="3"/>
  <c r="W79" i="3"/>
  <c r="V80" i="3"/>
  <c r="W80" i="3"/>
  <c r="V81" i="3"/>
  <c r="W81" i="3"/>
  <c r="V82" i="3"/>
  <c r="W82" i="3"/>
  <c r="V83" i="3"/>
  <c r="W83" i="3"/>
  <c r="V84" i="3"/>
  <c r="W84" i="3"/>
  <c r="V85" i="3"/>
  <c r="W85" i="3"/>
  <c r="V86" i="3"/>
  <c r="W86" i="3"/>
  <c r="V87" i="3"/>
  <c r="W87" i="3"/>
  <c r="V88" i="3"/>
  <c r="W88" i="3"/>
  <c r="V89" i="3"/>
  <c r="W89" i="3"/>
  <c r="V90" i="3"/>
  <c r="W90" i="3"/>
  <c r="V91" i="3"/>
  <c r="W91" i="3"/>
  <c r="V92" i="3"/>
  <c r="W92" i="3"/>
  <c r="V93" i="3"/>
  <c r="W93" i="3"/>
  <c r="V94" i="3"/>
  <c r="W94" i="3"/>
  <c r="V95" i="3"/>
  <c r="W95" i="3"/>
  <c r="V1" i="3"/>
  <c r="W1" i="3"/>
  <c r="U2" i="3"/>
  <c r="U3" i="3"/>
  <c r="U4" i="3"/>
  <c r="U5" i="3"/>
  <c r="U6" i="3"/>
  <c r="U7" i="3"/>
  <c r="U8" i="3"/>
  <c r="U9" i="3"/>
  <c r="U10" i="3"/>
  <c r="U11" i="3"/>
  <c r="U12" i="3"/>
  <c r="U13" i="3"/>
  <c r="U14" i="3"/>
  <c r="U15" i="3"/>
  <c r="U16" i="3"/>
  <c r="U17" i="3"/>
  <c r="U18" i="3"/>
  <c r="U19" i="3"/>
  <c r="U20" i="3"/>
  <c r="U21" i="3"/>
  <c r="U22" i="3"/>
  <c r="U23" i="3"/>
  <c r="U24" i="3"/>
  <c r="U25" i="3"/>
  <c r="U26" i="3"/>
  <c r="U27" i="3"/>
  <c r="U28" i="3"/>
  <c r="U29" i="3"/>
  <c r="U30" i="3"/>
  <c r="U31" i="3"/>
  <c r="U32" i="3"/>
  <c r="U33" i="3"/>
  <c r="U34" i="3"/>
  <c r="U35" i="3"/>
  <c r="U36" i="3"/>
  <c r="U37" i="3"/>
  <c r="U38" i="3"/>
  <c r="U39" i="3"/>
  <c r="U40" i="3"/>
  <c r="U41" i="3"/>
  <c r="U42" i="3"/>
  <c r="U43" i="3"/>
  <c r="U44" i="3"/>
  <c r="U45" i="3"/>
  <c r="U46" i="3"/>
  <c r="U47" i="3"/>
  <c r="U48" i="3"/>
  <c r="U49" i="3"/>
  <c r="U50" i="3"/>
  <c r="U51" i="3"/>
  <c r="U52" i="3"/>
  <c r="U53" i="3"/>
  <c r="U54" i="3"/>
  <c r="U55" i="3"/>
  <c r="U56" i="3"/>
  <c r="U57" i="3"/>
  <c r="U58" i="3"/>
  <c r="U59" i="3"/>
  <c r="U60" i="3"/>
  <c r="U61" i="3"/>
  <c r="U62" i="3"/>
  <c r="U63" i="3"/>
  <c r="U64" i="3"/>
  <c r="U65" i="3"/>
  <c r="U66" i="3"/>
  <c r="U67" i="3"/>
  <c r="U68" i="3"/>
  <c r="U69" i="3"/>
  <c r="U70" i="3"/>
  <c r="U71" i="3"/>
  <c r="U72" i="3"/>
  <c r="U73" i="3"/>
  <c r="U74" i="3"/>
  <c r="U75" i="3"/>
  <c r="U76" i="3"/>
  <c r="U77" i="3"/>
  <c r="U78" i="3"/>
  <c r="U79" i="3"/>
  <c r="U80" i="3"/>
  <c r="U81" i="3"/>
  <c r="U82" i="3"/>
  <c r="U83" i="3"/>
  <c r="U84" i="3"/>
  <c r="U85" i="3"/>
  <c r="U86" i="3"/>
  <c r="U87" i="3"/>
  <c r="U88" i="3"/>
  <c r="U89" i="3"/>
  <c r="U90" i="3"/>
  <c r="U91" i="3"/>
  <c r="U92" i="3"/>
  <c r="U93" i="3"/>
  <c r="U94" i="3"/>
  <c r="U95" i="3"/>
  <c r="U1" i="3"/>
  <c r="E14" i="2"/>
  <c r="E15" i="2"/>
  <c r="E16" i="2"/>
  <c r="E17" i="2"/>
  <c r="E18" i="2"/>
  <c r="E13" i="2"/>
  <c r="P12" i="36" l="1"/>
  <c r="P12" i="35"/>
  <c r="P12" i="34"/>
  <c r="P12" i="33"/>
  <c r="P12" i="32"/>
  <c r="P12" i="31"/>
  <c r="P12" i="30"/>
  <c r="P12" i="29"/>
  <c r="P12" i="28"/>
  <c r="P12" i="27"/>
  <c r="P12" i="26"/>
  <c r="P12" i="25"/>
  <c r="P12" i="24"/>
  <c r="M8" i="13"/>
  <c r="Q8" i="13" s="1"/>
  <c r="M6" i="13"/>
  <c r="Q6" i="13" s="1"/>
  <c r="M7" i="13"/>
  <c r="Q7" i="13" s="1"/>
  <c r="Q9" i="14"/>
  <c r="E66" i="14"/>
  <c r="Q4" i="14"/>
  <c r="Q8" i="14"/>
  <c r="Q10" i="14"/>
  <c r="Q1" i="14"/>
  <c r="F4" i="14"/>
  <c r="E5" i="14"/>
  <c r="F8" i="14"/>
  <c r="E9" i="14"/>
  <c r="E10" i="14"/>
  <c r="E11" i="14"/>
  <c r="F14" i="14"/>
  <c r="F16" i="14"/>
  <c r="F18" i="14"/>
  <c r="F20" i="14"/>
  <c r="F22" i="14"/>
  <c r="F24" i="14"/>
  <c r="F26" i="14"/>
  <c r="F28" i="14"/>
  <c r="F30" i="14"/>
  <c r="F32" i="14"/>
  <c r="F34" i="14"/>
  <c r="F36" i="14"/>
  <c r="F38" i="14"/>
  <c r="F40" i="14"/>
  <c r="E41" i="14"/>
  <c r="E42" i="14"/>
  <c r="F48" i="14"/>
  <c r="E49" i="14"/>
  <c r="E53" i="14"/>
  <c r="E57" i="14"/>
  <c r="E61" i="14"/>
  <c r="E2" i="14"/>
  <c r="F5" i="14"/>
  <c r="E6" i="14"/>
  <c r="F9" i="14"/>
  <c r="F10" i="14"/>
  <c r="F11" i="14"/>
  <c r="E13" i="14"/>
  <c r="E15" i="14"/>
  <c r="E17" i="14"/>
  <c r="E19" i="14"/>
  <c r="E21" i="14"/>
  <c r="E23" i="14"/>
  <c r="E25" i="14"/>
  <c r="E27" i="14"/>
  <c r="E29" i="14"/>
  <c r="E31" i="14"/>
  <c r="E33" i="14"/>
  <c r="E35" i="14"/>
  <c r="E37" i="14"/>
  <c r="E39" i="14"/>
  <c r="F42" i="14"/>
  <c r="E43" i="14"/>
  <c r="E44" i="14"/>
  <c r="E52" i="14"/>
  <c r="E56" i="14"/>
  <c r="E60" i="14"/>
  <c r="E64" i="14"/>
  <c r="F96" i="14"/>
  <c r="F94" i="14"/>
  <c r="F92" i="14"/>
  <c r="F90" i="14"/>
  <c r="F88" i="14"/>
  <c r="F86" i="14"/>
  <c r="F84" i="14"/>
  <c r="F82" i="14"/>
  <c r="F80" i="14"/>
  <c r="E78" i="14"/>
  <c r="F77" i="14"/>
  <c r="F75" i="14"/>
  <c r="F73" i="14"/>
  <c r="F71" i="14"/>
  <c r="F69" i="14"/>
  <c r="F67" i="14"/>
  <c r="F65" i="14"/>
  <c r="F63" i="14"/>
  <c r="F61" i="14"/>
  <c r="F59" i="14"/>
  <c r="F57" i="14"/>
  <c r="F55" i="14"/>
  <c r="F53" i="14"/>
  <c r="H53" i="14" s="1"/>
  <c r="J53" i="14" s="1"/>
  <c r="F51" i="14"/>
  <c r="F49" i="14"/>
  <c r="F47" i="14"/>
  <c r="F45" i="14"/>
  <c r="F43" i="14"/>
  <c r="F41" i="14"/>
  <c r="E96" i="14"/>
  <c r="E94" i="14"/>
  <c r="E92" i="14"/>
  <c r="E90" i="14"/>
  <c r="E88" i="14"/>
  <c r="E86" i="14"/>
  <c r="E84" i="14"/>
  <c r="E82" i="14"/>
  <c r="E80" i="14"/>
  <c r="E77" i="14"/>
  <c r="G77" i="14" s="1"/>
  <c r="I77" i="14" s="1"/>
  <c r="E75" i="14"/>
  <c r="G75" i="14" s="1"/>
  <c r="I75" i="14" s="1"/>
  <c r="E73" i="14"/>
  <c r="G73" i="14" s="1"/>
  <c r="I73" i="14" s="1"/>
  <c r="E71" i="14"/>
  <c r="G71" i="14" s="1"/>
  <c r="I71" i="14" s="1"/>
  <c r="E69" i="14"/>
  <c r="G69" i="14" s="1"/>
  <c r="I69" i="14" s="1"/>
  <c r="E67" i="14"/>
  <c r="G67" i="14" s="1"/>
  <c r="I67" i="14" s="1"/>
  <c r="E65" i="14"/>
  <c r="G65" i="14" s="1"/>
  <c r="I65" i="14" s="1"/>
  <c r="F95" i="14"/>
  <c r="F93" i="14"/>
  <c r="F91" i="14"/>
  <c r="F89" i="14"/>
  <c r="F87" i="14"/>
  <c r="F85" i="14"/>
  <c r="F83" i="14"/>
  <c r="F81" i="14"/>
  <c r="F79" i="14"/>
  <c r="F76" i="14"/>
  <c r="F74" i="14"/>
  <c r="F72" i="14"/>
  <c r="F70" i="14"/>
  <c r="F68" i="14"/>
  <c r="F66" i="14"/>
  <c r="F64" i="14"/>
  <c r="F62" i="14"/>
  <c r="F60" i="14"/>
  <c r="H60" i="14" s="1"/>
  <c r="J60" i="14" s="1"/>
  <c r="F58" i="14"/>
  <c r="F56" i="14"/>
  <c r="F54" i="14"/>
  <c r="F52" i="14"/>
  <c r="F50" i="14"/>
  <c r="E95" i="14"/>
  <c r="E93" i="14"/>
  <c r="E91" i="14"/>
  <c r="E89" i="14"/>
  <c r="E87" i="14"/>
  <c r="E85" i="14"/>
  <c r="E83" i="14"/>
  <c r="E81" i="14"/>
  <c r="E79" i="14"/>
  <c r="F78" i="14"/>
  <c r="H78" i="14" s="1"/>
  <c r="E76" i="14"/>
  <c r="G76" i="14" s="1"/>
  <c r="I76" i="14" s="1"/>
  <c r="E74" i="14"/>
  <c r="G74" i="14" s="1"/>
  <c r="I74" i="14" s="1"/>
  <c r="E72" i="14"/>
  <c r="G72" i="14" s="1"/>
  <c r="I72" i="14" s="1"/>
  <c r="E70" i="14"/>
  <c r="G70" i="14" s="1"/>
  <c r="I70" i="14" s="1"/>
  <c r="E68" i="14"/>
  <c r="G68" i="14" s="1"/>
  <c r="I68" i="14" s="1"/>
  <c r="F2" i="14"/>
  <c r="E3" i="14"/>
  <c r="F6" i="14"/>
  <c r="E7" i="14"/>
  <c r="E12" i="14"/>
  <c r="F13" i="14"/>
  <c r="F15" i="14"/>
  <c r="F17" i="14"/>
  <c r="F19" i="14"/>
  <c r="F21" i="14"/>
  <c r="F23" i="14"/>
  <c r="F25" i="14"/>
  <c r="F27" i="14"/>
  <c r="F29" i="14"/>
  <c r="F31" i="14"/>
  <c r="F33" i="14"/>
  <c r="F35" i="14"/>
  <c r="F37" i="14"/>
  <c r="F39" i="14"/>
  <c r="F44" i="14"/>
  <c r="E45" i="14"/>
  <c r="E46" i="14"/>
  <c r="E51" i="14"/>
  <c r="E55" i="14"/>
  <c r="E59" i="14"/>
  <c r="G59" i="14" s="1"/>
  <c r="I59" i="14" s="1"/>
  <c r="E63" i="14"/>
  <c r="F3" i="14"/>
  <c r="E4" i="14"/>
  <c r="G4" i="14" s="1"/>
  <c r="I4" i="14" s="1"/>
  <c r="F7" i="14"/>
  <c r="E8" i="14"/>
  <c r="G8" i="14" s="1"/>
  <c r="I8" i="14" s="1"/>
  <c r="F12" i="14"/>
  <c r="E14" i="14"/>
  <c r="E16" i="14"/>
  <c r="E18" i="14"/>
  <c r="E20" i="14"/>
  <c r="E22" i="14"/>
  <c r="E24" i="14"/>
  <c r="E26" i="14"/>
  <c r="E28" i="14"/>
  <c r="E30" i="14"/>
  <c r="E32" i="14"/>
  <c r="E34" i="14"/>
  <c r="E36" i="14"/>
  <c r="E38" i="14"/>
  <c r="E40" i="14"/>
  <c r="F46" i="14"/>
  <c r="H46" i="14" s="1"/>
  <c r="J46" i="14" s="1"/>
  <c r="E47" i="14"/>
  <c r="G47" i="14" s="1"/>
  <c r="I47" i="14" s="1"/>
  <c r="E48" i="14"/>
  <c r="E50" i="14"/>
  <c r="G50" i="14" s="1"/>
  <c r="I50" i="14" s="1"/>
  <c r="E54" i="14"/>
  <c r="E58" i="14"/>
  <c r="E62" i="14"/>
  <c r="Q9" i="13"/>
  <c r="Q1" i="13"/>
  <c r="F14" i="2"/>
  <c r="F15" i="2"/>
  <c r="F16" i="2"/>
  <c r="F17" i="2"/>
  <c r="F18" i="2"/>
  <c r="F13" i="2"/>
  <c r="H18" i="2"/>
  <c r="G18" i="2"/>
  <c r="H17" i="2"/>
  <c r="G17" i="2"/>
  <c r="H16" i="2"/>
  <c r="G16" i="2"/>
  <c r="H15" i="2"/>
  <c r="G15" i="2"/>
  <c r="H14" i="2"/>
  <c r="G14" i="2"/>
  <c r="H13" i="2"/>
  <c r="G13" i="2"/>
  <c r="H3" i="2"/>
  <c r="H4" i="2"/>
  <c r="H5" i="2"/>
  <c r="H6" i="2"/>
  <c r="H7" i="2"/>
  <c r="G3" i="2"/>
  <c r="G4" i="2"/>
  <c r="G5" i="2"/>
  <c r="G6" i="2"/>
  <c r="G7" i="2"/>
  <c r="F3" i="2"/>
  <c r="F4" i="2"/>
  <c r="F5" i="2"/>
  <c r="F6" i="2"/>
  <c r="F7" i="2"/>
  <c r="E3" i="2"/>
  <c r="E4" i="2"/>
  <c r="E5" i="2"/>
  <c r="E6" i="2"/>
  <c r="E7" i="2"/>
  <c r="F2" i="2"/>
  <c r="H2" i="2"/>
  <c r="G2" i="2"/>
  <c r="E2" i="2"/>
  <c r="M5" i="13" l="1"/>
  <c r="Q5" i="13" s="1"/>
  <c r="G32" i="14"/>
  <c r="I32" i="14" s="1"/>
  <c r="G24" i="14"/>
  <c r="I24" i="14" s="1"/>
  <c r="G16" i="14"/>
  <c r="I16" i="14" s="1"/>
  <c r="H66" i="14"/>
  <c r="J66" i="14" s="1"/>
  <c r="G40" i="14"/>
  <c r="I40" i="14" s="1"/>
  <c r="H2" i="14"/>
  <c r="J2" i="14" s="1"/>
  <c r="H7" i="14"/>
  <c r="J7" i="14" s="1"/>
  <c r="G45" i="14"/>
  <c r="I45" i="14" s="1"/>
  <c r="H35" i="14"/>
  <c r="J35" i="14" s="1"/>
  <c r="H27" i="14"/>
  <c r="J27" i="14" s="1"/>
  <c r="H19" i="14"/>
  <c r="J19" i="14" s="1"/>
  <c r="G84" i="14"/>
  <c r="I84" i="14" s="1"/>
  <c r="G92" i="14"/>
  <c r="I92" i="14" s="1"/>
  <c r="H43" i="14"/>
  <c r="J43" i="14" s="1"/>
  <c r="G85" i="14"/>
  <c r="I85" i="14" s="1"/>
  <c r="G93" i="14"/>
  <c r="I93" i="14" s="1"/>
  <c r="H10" i="14"/>
  <c r="J10" i="14" s="1"/>
  <c r="G34" i="14"/>
  <c r="I34" i="14" s="1"/>
  <c r="G26" i="14"/>
  <c r="I26" i="14" s="1"/>
  <c r="G18" i="14"/>
  <c r="I18" i="14" s="1"/>
  <c r="H41" i="14"/>
  <c r="J41" i="14" s="1"/>
  <c r="H42" i="14"/>
  <c r="J42" i="14" s="1"/>
  <c r="G58" i="14"/>
  <c r="I58" i="14" s="1"/>
  <c r="G36" i="14"/>
  <c r="I36" i="14" s="1"/>
  <c r="G28" i="14"/>
  <c r="I28" i="14" s="1"/>
  <c r="G20" i="14"/>
  <c r="I20" i="14" s="1"/>
  <c r="H12" i="14"/>
  <c r="J12" i="14" s="1"/>
  <c r="G51" i="14"/>
  <c r="I51" i="14" s="1"/>
  <c r="H6" i="14"/>
  <c r="J6" i="14" s="1"/>
  <c r="G81" i="14"/>
  <c r="I81" i="14" s="1"/>
  <c r="G89" i="14"/>
  <c r="I89" i="14" s="1"/>
  <c r="G48" i="14"/>
  <c r="I48" i="14" s="1"/>
  <c r="G38" i="14"/>
  <c r="I38" i="14" s="1"/>
  <c r="G30" i="14"/>
  <c r="I30" i="14" s="1"/>
  <c r="G22" i="14"/>
  <c r="I22" i="14" s="1"/>
  <c r="G14" i="14"/>
  <c r="I14" i="14" s="1"/>
  <c r="H52" i="14"/>
  <c r="J52" i="14" s="1"/>
  <c r="H61" i="14"/>
  <c r="J61" i="14" s="1"/>
  <c r="H3" i="14"/>
  <c r="J3" i="14" s="1"/>
  <c r="H39" i="14"/>
  <c r="J39" i="14" s="1"/>
  <c r="H31" i="14"/>
  <c r="J31" i="14" s="1"/>
  <c r="H23" i="14"/>
  <c r="J23" i="14" s="1"/>
  <c r="H15" i="14"/>
  <c r="J15" i="14" s="1"/>
  <c r="G80" i="14"/>
  <c r="I80" i="14" s="1"/>
  <c r="G88" i="14"/>
  <c r="I88" i="14" s="1"/>
  <c r="G96" i="14"/>
  <c r="I96" i="14" s="1"/>
  <c r="G62" i="14"/>
  <c r="I62" i="14" s="1"/>
  <c r="G55" i="14"/>
  <c r="I55" i="14" s="1"/>
  <c r="H44" i="14"/>
  <c r="J44" i="14" s="1"/>
  <c r="H33" i="14"/>
  <c r="J33" i="14" s="1"/>
  <c r="H25" i="14"/>
  <c r="J25" i="14" s="1"/>
  <c r="H17" i="14"/>
  <c r="J17" i="14" s="1"/>
  <c r="G83" i="14"/>
  <c r="I83" i="14" s="1"/>
  <c r="G91" i="14"/>
  <c r="I91" i="14" s="1"/>
  <c r="G86" i="14"/>
  <c r="I86" i="14" s="1"/>
  <c r="G94" i="14"/>
  <c r="I94" i="14" s="1"/>
  <c r="H11" i="14"/>
  <c r="J11" i="14" s="1"/>
  <c r="H5" i="14"/>
  <c r="J5" i="14" s="1"/>
  <c r="G54" i="14"/>
  <c r="I54" i="14" s="1"/>
  <c r="G63" i="14"/>
  <c r="I63" i="14" s="1"/>
  <c r="H37" i="14"/>
  <c r="J37" i="14" s="1"/>
  <c r="H29" i="14"/>
  <c r="J29" i="14" s="1"/>
  <c r="H21" i="14"/>
  <c r="J21" i="14" s="1"/>
  <c r="H13" i="14"/>
  <c r="J13" i="14" s="1"/>
  <c r="G79" i="14"/>
  <c r="I79" i="14" s="1"/>
  <c r="G87" i="14"/>
  <c r="I87" i="14" s="1"/>
  <c r="G95" i="14"/>
  <c r="I95" i="14" s="1"/>
  <c r="H56" i="14"/>
  <c r="J56" i="14" s="1"/>
  <c r="H64" i="14"/>
  <c r="J64" i="14" s="1"/>
  <c r="G82" i="14"/>
  <c r="I82" i="14" s="1"/>
  <c r="G90" i="14"/>
  <c r="I90" i="14" s="1"/>
  <c r="H49" i="14"/>
  <c r="J49" i="14" s="1"/>
  <c r="H57" i="14"/>
  <c r="J57" i="14" s="1"/>
  <c r="H9" i="14"/>
  <c r="J9" i="14" s="1"/>
  <c r="G12" i="14"/>
  <c r="I12" i="14" s="1"/>
  <c r="H50" i="14"/>
  <c r="J50" i="14" s="1"/>
  <c r="H58" i="14"/>
  <c r="J58" i="14" s="1"/>
  <c r="H74" i="14"/>
  <c r="J74" i="14" s="1"/>
  <c r="H83" i="14"/>
  <c r="J83" i="14" s="1"/>
  <c r="H91" i="14"/>
  <c r="J91" i="14" s="1"/>
  <c r="H51" i="14"/>
  <c r="J51" i="14" s="1"/>
  <c r="H59" i="14"/>
  <c r="J59" i="14" s="1"/>
  <c r="H67" i="14"/>
  <c r="J67" i="14" s="1"/>
  <c r="H75" i="14"/>
  <c r="J75" i="14" s="1"/>
  <c r="H82" i="14"/>
  <c r="J82" i="14" s="1"/>
  <c r="H90" i="14"/>
  <c r="J90" i="14" s="1"/>
  <c r="G64" i="14"/>
  <c r="I64" i="14" s="1"/>
  <c r="G44" i="14"/>
  <c r="I44" i="14" s="1"/>
  <c r="G37" i="14"/>
  <c r="I37" i="14" s="1"/>
  <c r="G29" i="14"/>
  <c r="I29" i="14" s="1"/>
  <c r="G21" i="14"/>
  <c r="I21" i="14" s="1"/>
  <c r="G13" i="14"/>
  <c r="I13" i="14" s="1"/>
  <c r="G6" i="14"/>
  <c r="I6" i="14" s="1"/>
  <c r="G57" i="14"/>
  <c r="I57" i="14" s="1"/>
  <c r="G42" i="14"/>
  <c r="I42" i="14" s="1"/>
  <c r="H36" i="14"/>
  <c r="J36" i="14" s="1"/>
  <c r="H28" i="14"/>
  <c r="J28" i="14" s="1"/>
  <c r="H20" i="14"/>
  <c r="J20" i="14" s="1"/>
  <c r="G11" i="14"/>
  <c r="I11" i="14" s="1"/>
  <c r="G5" i="14"/>
  <c r="I5" i="14" s="1"/>
  <c r="G7" i="14"/>
  <c r="I7" i="14" s="1"/>
  <c r="H68" i="14"/>
  <c r="J68" i="14" s="1"/>
  <c r="H76" i="14"/>
  <c r="J76" i="14" s="1"/>
  <c r="H85" i="14"/>
  <c r="J85" i="14" s="1"/>
  <c r="H93" i="14"/>
  <c r="J93" i="14" s="1"/>
  <c r="H45" i="14"/>
  <c r="J45" i="14" s="1"/>
  <c r="H69" i="14"/>
  <c r="J69" i="14" s="1"/>
  <c r="H77" i="14"/>
  <c r="H84" i="14"/>
  <c r="J84" i="14" s="1"/>
  <c r="H92" i="14"/>
  <c r="J92" i="14" s="1"/>
  <c r="G60" i="14"/>
  <c r="I60" i="14" s="1"/>
  <c r="G43" i="14"/>
  <c r="I43" i="14" s="1"/>
  <c r="G35" i="14"/>
  <c r="I35" i="14" s="1"/>
  <c r="G27" i="14"/>
  <c r="I27" i="14" s="1"/>
  <c r="G19" i="14"/>
  <c r="I19" i="14" s="1"/>
  <c r="G53" i="14"/>
  <c r="I53" i="14" s="1"/>
  <c r="G41" i="14"/>
  <c r="I41" i="14" s="1"/>
  <c r="H34" i="14"/>
  <c r="J34" i="14" s="1"/>
  <c r="H26" i="14"/>
  <c r="J26" i="14" s="1"/>
  <c r="H18" i="14"/>
  <c r="J18" i="14" s="1"/>
  <c r="G10" i="14"/>
  <c r="I10" i="14" s="1"/>
  <c r="H4" i="14"/>
  <c r="J4" i="14" s="1"/>
  <c r="H54" i="14"/>
  <c r="J54" i="14" s="1"/>
  <c r="H62" i="14"/>
  <c r="J62" i="14" s="1"/>
  <c r="H70" i="14"/>
  <c r="J70" i="14" s="1"/>
  <c r="H79" i="14"/>
  <c r="J79" i="14" s="1"/>
  <c r="H87" i="14"/>
  <c r="J87" i="14" s="1"/>
  <c r="H95" i="14"/>
  <c r="J95" i="14" s="1"/>
  <c r="H47" i="14"/>
  <c r="J47" i="14" s="1"/>
  <c r="H55" i="14"/>
  <c r="J55" i="14" s="1"/>
  <c r="H63" i="14"/>
  <c r="J63" i="14" s="1"/>
  <c r="H71" i="14"/>
  <c r="J71" i="14" s="1"/>
  <c r="G78" i="14"/>
  <c r="I78" i="14" s="1"/>
  <c r="H86" i="14"/>
  <c r="J86" i="14" s="1"/>
  <c r="H94" i="14"/>
  <c r="J94" i="14" s="1"/>
  <c r="G56" i="14"/>
  <c r="I56" i="14" s="1"/>
  <c r="G33" i="14"/>
  <c r="I33" i="14" s="1"/>
  <c r="G25" i="14"/>
  <c r="I25" i="14" s="1"/>
  <c r="G17" i="14"/>
  <c r="I17" i="14" s="1"/>
  <c r="G2" i="14"/>
  <c r="I2" i="14" s="1"/>
  <c r="G49" i="14"/>
  <c r="I49" i="14" s="1"/>
  <c r="H40" i="14"/>
  <c r="J40" i="14" s="1"/>
  <c r="H32" i="14"/>
  <c r="J32" i="14" s="1"/>
  <c r="H24" i="14"/>
  <c r="J24" i="14" s="1"/>
  <c r="H16" i="14"/>
  <c r="J16" i="14" s="1"/>
  <c r="G9" i="14"/>
  <c r="I9" i="14" s="1"/>
  <c r="G46" i="14"/>
  <c r="I46" i="14" s="1"/>
  <c r="G3" i="14"/>
  <c r="I3" i="14" s="1"/>
  <c r="H72" i="14"/>
  <c r="J72" i="14" s="1"/>
  <c r="H81" i="14"/>
  <c r="J81" i="14" s="1"/>
  <c r="H89" i="14"/>
  <c r="J89" i="14" s="1"/>
  <c r="H65" i="14"/>
  <c r="J65" i="14" s="1"/>
  <c r="H73" i="14"/>
  <c r="J73" i="14" s="1"/>
  <c r="H80" i="14"/>
  <c r="J80" i="14" s="1"/>
  <c r="H88" i="14"/>
  <c r="J88" i="14" s="1"/>
  <c r="H96" i="14"/>
  <c r="J96" i="14" s="1"/>
  <c r="G52" i="14"/>
  <c r="I52" i="14" s="1"/>
  <c r="G39" i="14"/>
  <c r="I39" i="14" s="1"/>
  <c r="G31" i="14"/>
  <c r="I31" i="14" s="1"/>
  <c r="G23" i="14"/>
  <c r="I23" i="14" s="1"/>
  <c r="G15" i="14"/>
  <c r="I15" i="14" s="1"/>
  <c r="G61" i="14"/>
  <c r="I61" i="14" s="1"/>
  <c r="H48" i="14"/>
  <c r="J48" i="14" s="1"/>
  <c r="H38" i="14"/>
  <c r="J38" i="14" s="1"/>
  <c r="H30" i="14"/>
  <c r="J30" i="14" s="1"/>
  <c r="H22" i="14"/>
  <c r="J22" i="14" s="1"/>
  <c r="H14" i="14"/>
  <c r="J14" i="14" s="1"/>
  <c r="H8" i="14"/>
  <c r="J8" i="14" s="1"/>
  <c r="G66" i="14"/>
  <c r="I66" i="14" s="1"/>
  <c r="M4" i="13" l="1"/>
  <c r="Q4" i="13" s="1"/>
  <c r="M12" i="14"/>
  <c r="M2" i="13" l="1"/>
  <c r="M3" i="13"/>
  <c r="Q3" i="13" s="1"/>
  <c r="K16" i="1" l="1"/>
  <c r="M16" i="1" s="1"/>
  <c r="J20" i="1"/>
  <c r="L20" i="1" s="1"/>
  <c r="J36" i="1"/>
  <c r="L36" i="1" s="1"/>
  <c r="F94" i="13"/>
  <c r="F86" i="13"/>
  <c r="E78" i="13"/>
  <c r="F71" i="13"/>
  <c r="F63" i="13"/>
  <c r="F55" i="13"/>
  <c r="F47" i="13"/>
  <c r="F95" i="13"/>
  <c r="F87" i="13"/>
  <c r="F79" i="13"/>
  <c r="F70" i="13"/>
  <c r="F62" i="13"/>
  <c r="F54" i="13"/>
  <c r="F46" i="13"/>
  <c r="E94" i="13"/>
  <c r="E75" i="13"/>
  <c r="E59" i="13"/>
  <c r="E43" i="13"/>
  <c r="F32" i="13"/>
  <c r="F24" i="13"/>
  <c r="F16" i="13"/>
  <c r="E88" i="13"/>
  <c r="E73" i="13"/>
  <c r="E57" i="13"/>
  <c r="E41" i="13"/>
  <c r="F33" i="13"/>
  <c r="F25" i="13"/>
  <c r="F17" i="13"/>
  <c r="F2" i="13"/>
  <c r="E15" i="13"/>
  <c r="E31" i="13"/>
  <c r="E54" i="13"/>
  <c r="E81" i="13"/>
  <c r="F7" i="13"/>
  <c r="E22" i="13"/>
  <c r="E38" i="13"/>
  <c r="E68" i="13"/>
  <c r="E95" i="13"/>
  <c r="F8" i="13"/>
  <c r="E13" i="13"/>
  <c r="E29" i="13"/>
  <c r="E50" i="13"/>
  <c r="E85" i="13"/>
  <c r="E6" i="13"/>
  <c r="F12" i="13"/>
  <c r="E28" i="13"/>
  <c r="E48" i="13"/>
  <c r="E83" i="13"/>
  <c r="Q2" i="13"/>
  <c r="F92" i="13"/>
  <c r="F84" i="13"/>
  <c r="F77" i="13"/>
  <c r="F69" i="13"/>
  <c r="F61" i="13"/>
  <c r="F53" i="13"/>
  <c r="F45" i="13"/>
  <c r="F93" i="13"/>
  <c r="F85" i="13"/>
  <c r="F76" i="13"/>
  <c r="F68" i="13"/>
  <c r="F60" i="13"/>
  <c r="F52" i="13"/>
  <c r="F44" i="13"/>
  <c r="E90" i="13"/>
  <c r="E71" i="13"/>
  <c r="E55" i="13"/>
  <c r="G55" i="13" s="1"/>
  <c r="I55" i="13" s="1"/>
  <c r="F38" i="13"/>
  <c r="F30" i="13"/>
  <c r="F22" i="13"/>
  <c r="F14" i="13"/>
  <c r="E84" i="13"/>
  <c r="G84" i="13" s="1"/>
  <c r="I84" i="13" s="1"/>
  <c r="E69" i="13"/>
  <c r="E53" i="13"/>
  <c r="F39" i="13"/>
  <c r="F31" i="13"/>
  <c r="H31" i="13" s="1"/>
  <c r="J31" i="13" s="1"/>
  <c r="F23" i="13"/>
  <c r="F15" i="13"/>
  <c r="E3" i="13"/>
  <c r="E19" i="13"/>
  <c r="E35" i="13"/>
  <c r="E62" i="13"/>
  <c r="E89" i="13"/>
  <c r="E8" i="13"/>
  <c r="G8" i="13" s="1"/>
  <c r="I8" i="13" s="1"/>
  <c r="E26" i="13"/>
  <c r="E44" i="13"/>
  <c r="F90" i="13"/>
  <c r="F82" i="13"/>
  <c r="F75" i="13"/>
  <c r="H75" i="13" s="1"/>
  <c r="J75" i="13" s="1"/>
  <c r="F67" i="13"/>
  <c r="F59" i="13"/>
  <c r="F51" i="13"/>
  <c r="F43" i="13"/>
  <c r="F91" i="13"/>
  <c r="F83" i="13"/>
  <c r="F74" i="13"/>
  <c r="F66" i="13"/>
  <c r="F58" i="13"/>
  <c r="F50" i="13"/>
  <c r="H50" i="13" s="1"/>
  <c r="J50" i="13" s="1"/>
  <c r="F42" i="13"/>
  <c r="E86" i="13"/>
  <c r="E67" i="13"/>
  <c r="G67" i="13" s="1"/>
  <c r="I67" i="13" s="1"/>
  <c r="E51" i="13"/>
  <c r="F36" i="13"/>
  <c r="F28" i="13"/>
  <c r="F20" i="13"/>
  <c r="E96" i="13"/>
  <c r="E80" i="13"/>
  <c r="E65" i="13"/>
  <c r="E49" i="13"/>
  <c r="F37" i="13"/>
  <c r="F29" i="13"/>
  <c r="F21" i="13"/>
  <c r="F13" i="13"/>
  <c r="F6" i="13"/>
  <c r="E23" i="13"/>
  <c r="E39" i="13"/>
  <c r="E70" i="13"/>
  <c r="F3" i="13"/>
  <c r="H3" i="13" s="1"/>
  <c r="J3" i="13" s="1"/>
  <c r="E14" i="13"/>
  <c r="E30" i="13"/>
  <c r="G30" i="13" s="1"/>
  <c r="I30" i="13" s="1"/>
  <c r="E52" i="13"/>
  <c r="E79" i="13"/>
  <c r="G79" i="13" s="1"/>
  <c r="I79" i="13" s="1"/>
  <c r="F4" i="13"/>
  <c r="E10" i="13"/>
  <c r="E21" i="13"/>
  <c r="E37" i="13"/>
  <c r="G37" i="13" s="1"/>
  <c r="I37" i="13" s="1"/>
  <c r="E66" i="13"/>
  <c r="E2" i="13"/>
  <c r="F10" i="13"/>
  <c r="E20" i="13"/>
  <c r="E36" i="13"/>
  <c r="G36" i="13" s="1"/>
  <c r="I36" i="13" s="1"/>
  <c r="E64" i="13"/>
  <c r="F96" i="13"/>
  <c r="F88" i="13"/>
  <c r="H88" i="13" s="1"/>
  <c r="J88" i="13" s="1"/>
  <c r="F80" i="13"/>
  <c r="H80" i="13" s="1"/>
  <c r="J80" i="13" s="1"/>
  <c r="F73" i="13"/>
  <c r="F65" i="13"/>
  <c r="F57" i="13"/>
  <c r="F49" i="13"/>
  <c r="F41" i="13"/>
  <c r="F89" i="13"/>
  <c r="F81" i="13"/>
  <c r="F72" i="13"/>
  <c r="F64" i="13"/>
  <c r="H64" i="13" s="1"/>
  <c r="J64" i="13" s="1"/>
  <c r="F56" i="13"/>
  <c r="F48" i="13"/>
  <c r="F40" i="13"/>
  <c r="E82" i="13"/>
  <c r="E63" i="13"/>
  <c r="G63" i="13" s="1"/>
  <c r="I63" i="13" s="1"/>
  <c r="E47" i="13"/>
  <c r="F34" i="13"/>
  <c r="F26" i="13"/>
  <c r="F18" i="13"/>
  <c r="E92" i="13"/>
  <c r="G92" i="13" s="1"/>
  <c r="I92" i="13" s="1"/>
  <c r="E77" i="13"/>
  <c r="E61" i="13"/>
  <c r="E45" i="13"/>
  <c r="F35" i="13"/>
  <c r="F27" i="13"/>
  <c r="F19" i="13"/>
  <c r="E12" i="13"/>
  <c r="G12" i="13" s="1"/>
  <c r="I12" i="13" s="1"/>
  <c r="E7" i="13"/>
  <c r="G7" i="13" s="1"/>
  <c r="I7" i="13" s="1"/>
  <c r="E27" i="13"/>
  <c r="E46" i="13"/>
  <c r="F78" i="13"/>
  <c r="E4" i="13"/>
  <c r="E18" i="13"/>
  <c r="E76" i="13"/>
  <c r="E9" i="13"/>
  <c r="E33" i="13"/>
  <c r="G33" i="13" s="1"/>
  <c r="I33" i="13" s="1"/>
  <c r="E93" i="13"/>
  <c r="E16" i="13"/>
  <c r="E56" i="13"/>
  <c r="G56" i="13" s="1"/>
  <c r="I56" i="13" s="1"/>
  <c r="E87" i="13"/>
  <c r="E11" i="13"/>
  <c r="E42" i="13"/>
  <c r="F5" i="13"/>
  <c r="E24" i="13"/>
  <c r="E72" i="13"/>
  <c r="G72" i="13" s="1"/>
  <c r="I72" i="13" s="1"/>
  <c r="E34" i="13"/>
  <c r="E17" i="13"/>
  <c r="E58" i="13"/>
  <c r="F9" i="13"/>
  <c r="E32" i="13"/>
  <c r="E91" i="13"/>
  <c r="G91" i="13" s="1"/>
  <c r="I91" i="13" s="1"/>
  <c r="E60" i="13"/>
  <c r="E5" i="13"/>
  <c r="E25" i="13"/>
  <c r="E74" i="13"/>
  <c r="F11" i="13"/>
  <c r="E40" i="13"/>
  <c r="J94" i="1" l="1"/>
  <c r="L94" i="1" s="1"/>
  <c r="K84" i="1"/>
  <c r="M84" i="1" s="1"/>
  <c r="K66" i="1"/>
  <c r="M66" i="1" s="1"/>
  <c r="K90" i="1"/>
  <c r="M90" i="1" s="1"/>
  <c r="J58" i="1"/>
  <c r="L58" i="1" s="1"/>
  <c r="J26" i="1"/>
  <c r="L26" i="1" s="1"/>
  <c r="J89" i="1"/>
  <c r="L89" i="1" s="1"/>
  <c r="J57" i="1"/>
  <c r="L57" i="1" s="1"/>
  <c r="J25" i="1"/>
  <c r="L25" i="1" s="1"/>
  <c r="J9" i="1"/>
  <c r="L9" i="1" s="1"/>
  <c r="K8" i="1"/>
  <c r="M8" i="1" s="1"/>
  <c r="G27" i="13"/>
  <c r="I27" i="13" s="1"/>
  <c r="G60" i="13"/>
  <c r="I60" i="13" s="1"/>
  <c r="G87" i="13"/>
  <c r="I87" i="13" s="1"/>
  <c r="H81" i="13"/>
  <c r="J81" i="13" s="1"/>
  <c r="H26" i="13"/>
  <c r="J26" i="13" s="1"/>
  <c r="G58" i="13"/>
  <c r="I58" i="13" s="1"/>
  <c r="H59" i="13"/>
  <c r="J59" i="13" s="1"/>
  <c r="G20" i="13"/>
  <c r="I20" i="13" s="1"/>
  <c r="G25" i="13"/>
  <c r="I25" i="13" s="1"/>
  <c r="G40" i="13"/>
  <c r="I40" i="13" s="1"/>
  <c r="G32" i="13"/>
  <c r="I32" i="13" s="1"/>
  <c r="G24" i="13"/>
  <c r="I24" i="13" s="1"/>
  <c r="G17" i="13"/>
  <c r="I17" i="13" s="1"/>
  <c r="H35" i="13"/>
  <c r="J35" i="13" s="1"/>
  <c r="H57" i="13"/>
  <c r="J57" i="13" s="1"/>
  <c r="H6" i="13"/>
  <c r="J6" i="13" s="1"/>
  <c r="H83" i="13"/>
  <c r="J83" i="13" s="1"/>
  <c r="H90" i="13"/>
  <c r="J90" i="13" s="1"/>
  <c r="G95" i="13"/>
  <c r="I95" i="13" s="1"/>
  <c r="G45" i="13"/>
  <c r="I45" i="13" s="1"/>
  <c r="H13" i="13"/>
  <c r="J13" i="13" s="1"/>
  <c r="G62" i="13"/>
  <c r="I62" i="13" s="1"/>
  <c r="G71" i="13"/>
  <c r="I71" i="13" s="1"/>
  <c r="G34" i="13"/>
  <c r="I34" i="13" s="1"/>
  <c r="G42" i="13"/>
  <c r="I42" i="13" s="1"/>
  <c r="G76" i="13"/>
  <c r="I76" i="13" s="1"/>
  <c r="H19" i="13"/>
  <c r="J19" i="13" s="1"/>
  <c r="G82" i="13"/>
  <c r="I82" i="13" s="1"/>
  <c r="H73" i="13"/>
  <c r="J73" i="13" s="1"/>
  <c r="H66" i="13"/>
  <c r="J66" i="13" s="1"/>
  <c r="H23" i="13"/>
  <c r="J23" i="13" s="1"/>
  <c r="H77" i="13"/>
  <c r="G38" i="13"/>
  <c r="I38" i="13" s="1"/>
  <c r="G4" i="13"/>
  <c r="I4" i="13" s="1"/>
  <c r="G47" i="13"/>
  <c r="I47" i="13" s="1"/>
  <c r="H48" i="13"/>
  <c r="J48" i="13" s="1"/>
  <c r="G96" i="13"/>
  <c r="I96" i="13" s="1"/>
  <c r="G51" i="13"/>
  <c r="I51" i="13" s="1"/>
  <c r="G89" i="13"/>
  <c r="I89" i="13" s="1"/>
  <c r="H39" i="13"/>
  <c r="J39" i="13" s="1"/>
  <c r="H14" i="13"/>
  <c r="J14" i="13" s="1"/>
  <c r="H52" i="13"/>
  <c r="J52" i="13" s="1"/>
  <c r="H85" i="13"/>
  <c r="J85" i="13" s="1"/>
  <c r="H61" i="13"/>
  <c r="J61" i="13" s="1"/>
  <c r="G28" i="13"/>
  <c r="I28" i="13" s="1"/>
  <c r="G15" i="13"/>
  <c r="I15" i="13" s="1"/>
  <c r="G43" i="13"/>
  <c r="I43" i="13" s="1"/>
  <c r="H46" i="13"/>
  <c r="J46" i="13" s="1"/>
  <c r="H86" i="13"/>
  <c r="J86" i="13" s="1"/>
  <c r="H11" i="13"/>
  <c r="J11" i="13" s="1"/>
  <c r="G74" i="13"/>
  <c r="I74" i="13" s="1"/>
  <c r="H5" i="13"/>
  <c r="J5" i="13" s="1"/>
  <c r="G9" i="13"/>
  <c r="I9" i="13" s="1"/>
  <c r="H78" i="13"/>
  <c r="H18" i="13"/>
  <c r="J18" i="13" s="1"/>
  <c r="H65" i="13"/>
  <c r="J65" i="13" s="1"/>
  <c r="H10" i="13"/>
  <c r="J10" i="13" s="1"/>
  <c r="G21" i="13"/>
  <c r="I21" i="13" s="1"/>
  <c r="G70" i="13"/>
  <c r="I70" i="13" s="1"/>
  <c r="G49" i="13"/>
  <c r="I49" i="13" s="1"/>
  <c r="G44" i="13"/>
  <c r="I44" i="13" s="1"/>
  <c r="G53" i="13"/>
  <c r="I53" i="13" s="1"/>
  <c r="H22" i="13"/>
  <c r="J22" i="13" s="1"/>
  <c r="H93" i="13"/>
  <c r="J93" i="13" s="1"/>
  <c r="H69" i="13"/>
  <c r="J69" i="13" s="1"/>
  <c r="G29" i="13"/>
  <c r="I29" i="13" s="1"/>
  <c r="G68" i="13"/>
  <c r="I68" i="13" s="1"/>
  <c r="H2" i="13"/>
  <c r="J2" i="13" s="1"/>
  <c r="G41" i="13"/>
  <c r="I41" i="13" s="1"/>
  <c r="H16" i="13"/>
  <c r="J16" i="13" s="1"/>
  <c r="H54" i="13"/>
  <c r="J54" i="13" s="1"/>
  <c r="H94" i="13"/>
  <c r="J94" i="13" s="1"/>
  <c r="G3" i="13"/>
  <c r="I3" i="13" s="1"/>
  <c r="H37" i="13"/>
  <c r="J37" i="13" s="1"/>
  <c r="H92" i="13"/>
  <c r="J92" i="13" s="1"/>
  <c r="G50" i="13"/>
  <c r="I50" i="13" s="1"/>
  <c r="H7" i="13"/>
  <c r="J7" i="13" s="1"/>
  <c r="H33" i="13"/>
  <c r="J33" i="13" s="1"/>
  <c r="H79" i="13"/>
  <c r="J79" i="13" s="1"/>
  <c r="H56" i="13"/>
  <c r="J56" i="13" s="1"/>
  <c r="H89" i="13"/>
  <c r="J89" i="13" s="1"/>
  <c r="H96" i="13"/>
  <c r="J96" i="13" s="1"/>
  <c r="H91" i="13"/>
  <c r="J91" i="13" s="1"/>
  <c r="H15" i="13"/>
  <c r="J15" i="13" s="1"/>
  <c r="G81" i="13"/>
  <c r="I81" i="13" s="1"/>
  <c r="G59" i="13"/>
  <c r="I59" i="13" s="1"/>
  <c r="H87" i="13"/>
  <c r="J87" i="13" s="1"/>
  <c r="H63" i="13"/>
  <c r="J63" i="13" s="1"/>
  <c r="G16" i="13"/>
  <c r="I16" i="13" s="1"/>
  <c r="G46" i="13"/>
  <c r="I46" i="13" s="1"/>
  <c r="G61" i="13"/>
  <c r="I61" i="13" s="1"/>
  <c r="H41" i="13"/>
  <c r="J41" i="13" s="1"/>
  <c r="G64" i="13"/>
  <c r="I64" i="13" s="1"/>
  <c r="G2" i="13"/>
  <c r="I2" i="13" s="1"/>
  <c r="G10" i="13"/>
  <c r="I10" i="13" s="1"/>
  <c r="G39" i="13"/>
  <c r="I39" i="13" s="1"/>
  <c r="H21" i="13"/>
  <c r="J21" i="13" s="1"/>
  <c r="G65" i="13"/>
  <c r="I65" i="13" s="1"/>
  <c r="H28" i="13"/>
  <c r="J28" i="13" s="1"/>
  <c r="G86" i="13"/>
  <c r="I86" i="13" s="1"/>
  <c r="H43" i="13"/>
  <c r="J43" i="13" s="1"/>
  <c r="G26" i="13"/>
  <c r="I26" i="13" s="1"/>
  <c r="G35" i="13"/>
  <c r="I35" i="13" s="1"/>
  <c r="G69" i="13"/>
  <c r="I69" i="13" s="1"/>
  <c r="H30" i="13"/>
  <c r="J30" i="13" s="1"/>
  <c r="G90" i="13"/>
  <c r="I90" i="13" s="1"/>
  <c r="H68" i="13"/>
  <c r="J68" i="13" s="1"/>
  <c r="H45" i="13"/>
  <c r="J45" i="13" s="1"/>
  <c r="G83" i="13"/>
  <c r="I83" i="13" s="1"/>
  <c r="G6" i="13"/>
  <c r="I6" i="13" s="1"/>
  <c r="G13" i="13"/>
  <c r="I13" i="13" s="1"/>
  <c r="G54" i="13"/>
  <c r="I54" i="13" s="1"/>
  <c r="H17" i="13"/>
  <c r="J17" i="13" s="1"/>
  <c r="G57" i="13"/>
  <c r="I57" i="13" s="1"/>
  <c r="H24" i="13"/>
  <c r="J24" i="13" s="1"/>
  <c r="G75" i="13"/>
  <c r="I75" i="13" s="1"/>
  <c r="H62" i="13"/>
  <c r="J62" i="13" s="1"/>
  <c r="H95" i="13"/>
  <c r="J95" i="13" s="1"/>
  <c r="H71" i="13"/>
  <c r="J71" i="13" s="1"/>
  <c r="G5" i="13"/>
  <c r="I5" i="13" s="1"/>
  <c r="H9" i="13"/>
  <c r="J9" i="13" s="1"/>
  <c r="G11" i="13"/>
  <c r="I11" i="13" s="1"/>
  <c r="G93" i="13"/>
  <c r="I93" i="13" s="1"/>
  <c r="G18" i="13"/>
  <c r="I18" i="13" s="1"/>
  <c r="H27" i="13"/>
  <c r="J27" i="13" s="1"/>
  <c r="G77" i="13"/>
  <c r="I77" i="13" s="1"/>
  <c r="H34" i="13"/>
  <c r="J34" i="13" s="1"/>
  <c r="H40" i="13"/>
  <c r="J40" i="13" s="1"/>
  <c r="H72" i="13"/>
  <c r="J72" i="13" s="1"/>
  <c r="H49" i="13"/>
  <c r="J49" i="13" s="1"/>
  <c r="G66" i="13"/>
  <c r="I66" i="13" s="1"/>
  <c r="H4" i="13"/>
  <c r="J4" i="13" s="1"/>
  <c r="G14" i="13"/>
  <c r="I14" i="13" s="1"/>
  <c r="G23" i="13"/>
  <c r="I23" i="13" s="1"/>
  <c r="H29" i="13"/>
  <c r="J29" i="13" s="1"/>
  <c r="G80" i="13"/>
  <c r="I80" i="13" s="1"/>
  <c r="H36" i="13"/>
  <c r="J36" i="13" s="1"/>
  <c r="H42" i="13"/>
  <c r="J42" i="13" s="1"/>
  <c r="H74" i="13"/>
  <c r="J74" i="13" s="1"/>
  <c r="H51" i="13"/>
  <c r="J51" i="13" s="1"/>
  <c r="H82" i="13"/>
  <c r="J82" i="13" s="1"/>
  <c r="G19" i="13"/>
  <c r="I19" i="13" s="1"/>
  <c r="H38" i="13"/>
  <c r="J38" i="13" s="1"/>
  <c r="H44" i="13"/>
  <c r="J44" i="13" s="1"/>
  <c r="H76" i="13"/>
  <c r="J76" i="13" s="1"/>
  <c r="H53" i="13"/>
  <c r="J53" i="13" s="1"/>
  <c r="H84" i="13"/>
  <c r="J84" i="13" s="1"/>
  <c r="G48" i="13"/>
  <c r="I48" i="13" s="1"/>
  <c r="G85" i="13"/>
  <c r="I85" i="13" s="1"/>
  <c r="H8" i="13"/>
  <c r="J8" i="13" s="1"/>
  <c r="G22" i="13"/>
  <c r="I22" i="13" s="1"/>
  <c r="G31" i="13"/>
  <c r="I31" i="13" s="1"/>
  <c r="H25" i="13"/>
  <c r="J25" i="13" s="1"/>
  <c r="G73" i="13"/>
  <c r="I73" i="13" s="1"/>
  <c r="H32" i="13"/>
  <c r="J32" i="13" s="1"/>
  <c r="G94" i="13"/>
  <c r="I94" i="13" s="1"/>
  <c r="H70" i="13"/>
  <c r="J70" i="13" s="1"/>
  <c r="H47" i="13"/>
  <c r="J47" i="13" s="1"/>
  <c r="G78" i="13"/>
  <c r="I78" i="13" s="1"/>
  <c r="G88" i="13"/>
  <c r="I88" i="13" s="1"/>
  <c r="H55" i="13"/>
  <c r="J55" i="13" s="1"/>
  <c r="G52" i="13"/>
  <c r="I52" i="13" s="1"/>
  <c r="H20" i="13"/>
  <c r="J20" i="13" s="1"/>
  <c r="H58" i="13"/>
  <c r="J58" i="13" s="1"/>
  <c r="H67" i="13"/>
  <c r="J67" i="13" s="1"/>
  <c r="H60" i="13"/>
  <c r="J60" i="13" s="1"/>
  <c r="H12" i="13"/>
  <c r="J12" i="13" s="1"/>
  <c r="J73" i="1"/>
  <c r="L73" i="1" s="1"/>
  <c r="K24" i="1"/>
  <c r="M24" i="1" s="1"/>
  <c r="J41" i="1"/>
  <c r="L41" i="1" s="1"/>
  <c r="J75" i="1"/>
  <c r="L75" i="1" s="1"/>
  <c r="J11" i="1"/>
  <c r="L11" i="1" s="1"/>
  <c r="K88" i="1"/>
  <c r="M88" i="1" s="1"/>
  <c r="J46" i="1"/>
  <c r="L46" i="1" s="1"/>
  <c r="K85" i="1"/>
  <c r="M85" i="1" s="1"/>
  <c r="K21" i="1"/>
  <c r="M21" i="1" s="1"/>
  <c r="K6" i="1"/>
  <c r="M6" i="1" s="1"/>
  <c r="K93" i="1"/>
  <c r="M93" i="1" s="1"/>
  <c r="K29" i="1"/>
  <c r="M29" i="1" s="1"/>
  <c r="J12" i="1"/>
  <c r="L12" i="1" s="1"/>
  <c r="K45" i="1"/>
  <c r="M45" i="1" s="1"/>
  <c r="J43" i="1"/>
  <c r="L43" i="1" s="1"/>
  <c r="J52" i="1"/>
  <c r="L52" i="1" s="1"/>
  <c r="K18" i="1"/>
  <c r="M18" i="1" s="1"/>
  <c r="K74" i="1"/>
  <c r="M74" i="1" s="1"/>
  <c r="K69" i="1"/>
  <c r="M69" i="1" s="1"/>
  <c r="K5" i="1"/>
  <c r="M5" i="1" s="1"/>
  <c r="J30" i="1"/>
  <c r="L30" i="1" s="1"/>
  <c r="K77" i="1"/>
  <c r="J86" i="1"/>
  <c r="L86" i="1" s="1"/>
  <c r="K56" i="1"/>
  <c r="M56" i="1" s="1"/>
  <c r="K82" i="1"/>
  <c r="M82" i="1" s="1"/>
  <c r="K38" i="1"/>
  <c r="M38" i="1" s="1"/>
  <c r="K33" i="1"/>
  <c r="M33" i="1" s="1"/>
  <c r="J80" i="1"/>
  <c r="L80" i="1" s="1"/>
  <c r="J95" i="1"/>
  <c r="L95" i="1" s="1"/>
  <c r="J92" i="1"/>
  <c r="L92" i="1" s="1"/>
  <c r="J55" i="1"/>
  <c r="L55" i="1" s="1"/>
  <c r="J40" i="1"/>
  <c r="L40" i="1" s="1"/>
  <c r="J35" i="1"/>
  <c r="L35" i="1" s="1"/>
  <c r="K65" i="1"/>
  <c r="M65" i="1" s="1"/>
  <c r="J4" i="1"/>
  <c r="L4" i="1" s="1"/>
  <c r="J87" i="1"/>
  <c r="L87" i="1" s="1"/>
  <c r="J23" i="1"/>
  <c r="L23" i="1" s="1"/>
  <c r="J67" i="1"/>
  <c r="L67" i="1" s="1"/>
  <c r="J3" i="1"/>
  <c r="L3" i="1" s="1"/>
  <c r="J31" i="1"/>
  <c r="L31" i="1" s="1"/>
  <c r="J62" i="1"/>
  <c r="L62" i="1" s="1"/>
  <c r="K76" i="1"/>
  <c r="M76" i="1" s="1"/>
  <c r="K34" i="1"/>
  <c r="M34" i="1" s="1"/>
  <c r="K37" i="1"/>
  <c r="M37" i="1" s="1"/>
  <c r="K39" i="1"/>
  <c r="M39" i="1" s="1"/>
  <c r="K96" i="1"/>
  <c r="M96" i="1" s="1"/>
  <c r="K60" i="1"/>
  <c r="M60" i="1" s="1"/>
  <c r="K83" i="1"/>
  <c r="M83" i="1" s="1"/>
  <c r="K19" i="1"/>
  <c r="M19" i="1" s="1"/>
  <c r="J72" i="1"/>
  <c r="L72" i="1" s="1"/>
  <c r="J81" i="1"/>
  <c r="L81" i="1" s="1"/>
  <c r="J17" i="1"/>
  <c r="L17" i="1" s="1"/>
  <c r="K47" i="1"/>
  <c r="M47" i="1" s="1"/>
  <c r="K64" i="1"/>
  <c r="M64" i="1" s="1"/>
  <c r="J54" i="1"/>
  <c r="L54" i="1" s="1"/>
  <c r="K91" i="1"/>
  <c r="M91" i="1" s="1"/>
  <c r="K27" i="1"/>
  <c r="M27" i="1" s="1"/>
  <c r="J50" i="1"/>
  <c r="L50" i="1" s="1"/>
  <c r="K32" i="1"/>
  <c r="M32" i="1" s="1"/>
  <c r="K44" i="1"/>
  <c r="M44" i="1" s="1"/>
  <c r="J14" i="1"/>
  <c r="L14" i="1" s="1"/>
  <c r="J70" i="1"/>
  <c r="L70" i="1" s="1"/>
  <c r="J28" i="1"/>
  <c r="L28" i="1" s="1"/>
  <c r="K53" i="1"/>
  <c r="M53" i="1" s="1"/>
  <c r="K71" i="1"/>
  <c r="M71" i="1" s="1"/>
  <c r="K7" i="1"/>
  <c r="M7" i="1" s="1"/>
  <c r="J42" i="1"/>
  <c r="L42" i="1" s="1"/>
  <c r="J78" i="1"/>
  <c r="L78" i="1" s="1"/>
  <c r="K51" i="1"/>
  <c r="M51" i="1" s="1"/>
  <c r="K48" i="1"/>
  <c r="M48" i="1" s="1"/>
  <c r="J22" i="1"/>
  <c r="L22" i="1" s="1"/>
  <c r="K61" i="1"/>
  <c r="M61" i="1" s="1"/>
  <c r="J49" i="1"/>
  <c r="L49" i="1" s="1"/>
  <c r="K15" i="1"/>
  <c r="M15" i="1" s="1"/>
  <c r="J10" i="1"/>
  <c r="L10" i="1" s="1"/>
  <c r="K59" i="1"/>
  <c r="M59" i="1" s="1"/>
  <c r="K68" i="1"/>
  <c r="M68" i="1" s="1"/>
  <c r="K26" i="1"/>
  <c r="M26" i="1" s="1"/>
  <c r="J90" i="1"/>
  <c r="L90" i="1" s="1"/>
  <c r="K70" i="1"/>
  <c r="M70" i="1" s="1"/>
  <c r="K20" i="1"/>
  <c r="M20" i="1" s="1"/>
  <c r="J53" i="1"/>
  <c r="L53" i="1" s="1"/>
  <c r="K63" i="1"/>
  <c r="M63" i="1" s="1"/>
  <c r="J63" i="1"/>
  <c r="L63" i="1" s="1"/>
  <c r="K28" i="1"/>
  <c r="M28" i="1" s="1"/>
  <c r="J48" i="1"/>
  <c r="L48" i="1" s="1"/>
  <c r="K78" i="1"/>
  <c r="K14" i="1"/>
  <c r="M14" i="1" s="1"/>
  <c r="K73" i="1"/>
  <c r="M73" i="1" s="1"/>
  <c r="K9" i="1"/>
  <c r="M9" i="1" s="1"/>
  <c r="J61" i="1"/>
  <c r="L61" i="1" s="1"/>
  <c r="J76" i="1"/>
  <c r="L76" i="1" s="1"/>
  <c r="K50" i="1"/>
  <c r="M50" i="1" s="1"/>
  <c r="K10" i="1"/>
  <c r="M10" i="1" s="1"/>
  <c r="J39" i="1"/>
  <c r="L39" i="1" s="1"/>
  <c r="K87" i="1"/>
  <c r="M87" i="1" s="1"/>
  <c r="K23" i="1"/>
  <c r="M23" i="1" s="1"/>
  <c r="J64" i="1"/>
  <c r="L64" i="1" s="1"/>
  <c r="K72" i="1"/>
  <c r="M72" i="1" s="1"/>
  <c r="J24" i="1"/>
  <c r="L24" i="1" s="1"/>
  <c r="K54" i="1"/>
  <c r="M54" i="1" s="1"/>
  <c r="J83" i="1"/>
  <c r="L83" i="1" s="1"/>
  <c r="J19" i="1"/>
  <c r="L19" i="1" s="1"/>
  <c r="K49" i="1"/>
  <c r="M49" i="1" s="1"/>
  <c r="K4" i="1"/>
  <c r="M4" i="1" s="1"/>
  <c r="J37" i="1"/>
  <c r="L37" i="1" s="1"/>
  <c r="K67" i="1"/>
  <c r="M67" i="1" s="1"/>
  <c r="K3" i="1"/>
  <c r="M3" i="1" s="1"/>
  <c r="K36" i="1"/>
  <c r="M36" i="1" s="1"/>
  <c r="J47" i="1"/>
  <c r="L47" i="1" s="1"/>
  <c r="J65" i="1"/>
  <c r="L65" i="1" s="1"/>
  <c r="K95" i="1"/>
  <c r="M95" i="1" s="1"/>
  <c r="K31" i="1"/>
  <c r="M31" i="1" s="1"/>
  <c r="J34" i="1"/>
  <c r="L34" i="1" s="1"/>
  <c r="K40" i="1"/>
  <c r="M40" i="1" s="1"/>
  <c r="K92" i="1"/>
  <c r="M92" i="1" s="1"/>
  <c r="J32" i="1"/>
  <c r="L32" i="1" s="1"/>
  <c r="K62" i="1"/>
  <c r="M62" i="1" s="1"/>
  <c r="J91" i="1"/>
  <c r="L91" i="1" s="1"/>
  <c r="J27" i="1"/>
  <c r="L27" i="1" s="1"/>
  <c r="K57" i="1"/>
  <c r="M57" i="1" s="1"/>
  <c r="K12" i="1"/>
  <c r="M12" i="1" s="1"/>
  <c r="J45" i="1"/>
  <c r="L45" i="1" s="1"/>
  <c r="K75" i="1"/>
  <c r="M75" i="1" s="1"/>
  <c r="K11" i="1"/>
  <c r="M11" i="1" s="1"/>
  <c r="J88" i="1"/>
  <c r="L88" i="1" s="1"/>
  <c r="J6" i="1"/>
  <c r="L6" i="1" s="1"/>
  <c r="K58" i="1"/>
  <c r="M58" i="1" s="1"/>
  <c r="J96" i="1"/>
  <c r="L96" i="1" s="1"/>
  <c r="J8" i="1"/>
  <c r="L8" i="1" s="1"/>
  <c r="J85" i="1"/>
  <c r="L85" i="1" s="1"/>
  <c r="J21" i="1"/>
  <c r="L21" i="1" s="1"/>
  <c r="J16" i="1"/>
  <c r="L16" i="1" s="1"/>
  <c r="K46" i="1"/>
  <c r="M46" i="1" s="1"/>
  <c r="K41" i="1"/>
  <c r="M41" i="1" s="1"/>
  <c r="J93" i="1"/>
  <c r="L93" i="1" s="1"/>
  <c r="J29" i="1"/>
  <c r="L29" i="1" s="1"/>
  <c r="J66" i="1"/>
  <c r="L66" i="1" s="1"/>
  <c r="J60" i="1"/>
  <c r="L60" i="1" s="1"/>
  <c r="J44" i="1"/>
  <c r="L44" i="1" s="1"/>
  <c r="K42" i="1"/>
  <c r="M42" i="1" s="1"/>
  <c r="J71" i="1"/>
  <c r="L71" i="1" s="1"/>
  <c r="J7" i="1"/>
  <c r="L7" i="1" s="1"/>
  <c r="K55" i="1"/>
  <c r="M55" i="1" s="1"/>
  <c r="J82" i="1"/>
  <c r="L82" i="1" s="1"/>
  <c r="J84" i="1"/>
  <c r="L84" i="1" s="1"/>
  <c r="J56" i="1"/>
  <c r="L56" i="1" s="1"/>
  <c r="K86" i="1"/>
  <c r="M86" i="1" s="1"/>
  <c r="K22" i="1"/>
  <c r="M22" i="1" s="1"/>
  <c r="J51" i="1"/>
  <c r="L51" i="1" s="1"/>
  <c r="K81" i="1"/>
  <c r="M81" i="1" s="1"/>
  <c r="K17" i="1"/>
  <c r="M17" i="1" s="1"/>
  <c r="J69" i="1"/>
  <c r="L69" i="1" s="1"/>
  <c r="J5" i="1"/>
  <c r="L5" i="1" s="1"/>
  <c r="K35" i="1"/>
  <c r="M35" i="1" s="1"/>
  <c r="J18" i="1"/>
  <c r="L18" i="1" s="1"/>
  <c r="K79" i="1"/>
  <c r="M79" i="1" s="1"/>
  <c r="J79" i="1"/>
  <c r="L79" i="1" s="1"/>
  <c r="J15" i="1"/>
  <c r="L15" i="1" s="1"/>
  <c r="J2" i="1"/>
  <c r="L2" i="1" s="1"/>
  <c r="K2" i="1"/>
  <c r="M2" i="1" s="1"/>
  <c r="J33" i="1"/>
  <c r="L33" i="1" s="1"/>
  <c r="J38" i="1"/>
  <c r="L38" i="1" s="1"/>
  <c r="K52" i="1"/>
  <c r="M52" i="1" s="1"/>
  <c r="J68" i="1"/>
  <c r="L68" i="1" s="1"/>
  <c r="K94" i="1"/>
  <c r="M94" i="1" s="1"/>
  <c r="K30" i="1"/>
  <c r="M30" i="1" s="1"/>
  <c r="J59" i="1"/>
  <c r="L59" i="1" s="1"/>
  <c r="K89" i="1"/>
  <c r="M89" i="1" s="1"/>
  <c r="K25" i="1"/>
  <c r="M25" i="1" s="1"/>
  <c r="J77" i="1"/>
  <c r="L77" i="1" s="1"/>
  <c r="K43" i="1"/>
  <c r="M43" i="1" s="1"/>
  <c r="K80" i="1"/>
  <c r="M80" i="1" s="1"/>
  <c r="J74" i="1"/>
  <c r="L74" i="1" s="1"/>
  <c r="M12" i="13" l="1"/>
  <c r="K13" i="1" l="1"/>
  <c r="M13" i="1" s="1"/>
  <c r="J13" i="1" l="1"/>
  <c r="L13" i="1" s="1"/>
  <c r="P12" i="1" s="1"/>
</calcChain>
</file>

<file path=xl/sharedStrings.xml><?xml version="1.0" encoding="utf-8"?>
<sst xmlns="http://schemas.openxmlformats.org/spreadsheetml/2006/main" count="329" uniqueCount="46">
  <si>
    <t>E1</t>
  </si>
  <si>
    <t>E2</t>
  </si>
  <si>
    <t>E3</t>
  </si>
  <si>
    <t>E4</t>
  </si>
  <si>
    <t>E5</t>
  </si>
  <si>
    <t>E6</t>
  </si>
  <si>
    <t>E7</t>
  </si>
  <si>
    <t>E8</t>
  </si>
  <si>
    <t>E9</t>
  </si>
  <si>
    <t>p1</t>
  </si>
  <si>
    <t>p2</t>
  </si>
  <si>
    <t>p3</t>
  </si>
  <si>
    <t>p4</t>
  </si>
  <si>
    <t>p5</t>
  </si>
  <si>
    <t>p6</t>
  </si>
  <si>
    <t>p7</t>
  </si>
  <si>
    <t>p8</t>
  </si>
  <si>
    <t>p9</t>
  </si>
  <si>
    <t>--</t>
  </si>
  <si>
    <t>f</t>
  </si>
  <si>
    <t>G*</t>
  </si>
  <si>
    <t>angle</t>
  </si>
  <si>
    <t>p10</t>
  </si>
  <si>
    <t>E10</t>
  </si>
  <si>
    <t>c_angle</t>
  </si>
  <si>
    <t>c_G*</t>
  </si>
  <si>
    <t>c</t>
  </si>
  <si>
    <t>c_G`</t>
  </si>
  <si>
    <t>c_G``</t>
  </si>
  <si>
    <t>fmin</t>
  </si>
  <si>
    <t>e_G*</t>
  </si>
  <si>
    <t>e_angle</t>
  </si>
  <si>
    <t>R</t>
  </si>
  <si>
    <t>SSE</t>
  </si>
  <si>
    <t>g</t>
  </si>
  <si>
    <t>G*g</t>
  </si>
  <si>
    <t>fc</t>
  </si>
  <si>
    <t>k</t>
  </si>
  <si>
    <t>m</t>
  </si>
  <si>
    <t>me</t>
  </si>
  <si>
    <t>AI</t>
  </si>
  <si>
    <t>R2</t>
  </si>
  <si>
    <t>E</t>
  </si>
  <si>
    <t>yita</t>
  </si>
  <si>
    <t>Mpa</t>
  </si>
  <si>
    <t>Mpa 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</si>
</sst>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000"/>
    <numFmt numFmtId="165" formatCode="0.000"/>
    <numFmt numFmtId="166" formatCode="0.0E+00"/>
    <numFmt numFmtId="167" formatCode="0.000E+00"/>
  </numFmts>
  <fonts count="2">
    <font>
      <sz val="11"/>
      <color theme="1"/>
      <name val="Calibri"/>
      <family val="2"/>
      <charset val="134"/>
      <scheme val="minor"/>
    </font>
    <font>
      <sz val="11"/>
      <color rgb="FFFF0000"/>
      <name val="Calibri"/>
      <family val="2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11" fontId="0" fillId="0" borderId="0" xfId="0" applyNumberFormat="1"/>
    <xf numFmtId="164" fontId="0" fillId="0" borderId="0" xfId="0" applyNumberFormat="1"/>
    <xf numFmtId="165" fontId="0" fillId="0" borderId="0" xfId="0" applyNumberFormat="1"/>
    <xf numFmtId="2" fontId="0" fillId="0" borderId="0" xfId="0" applyNumberFormat="1"/>
    <xf numFmtId="166" fontId="0" fillId="0" borderId="0" xfId="0" applyNumberFormat="1"/>
    <xf numFmtId="167" fontId="0" fillId="0" borderId="0" xfId="0" applyNumberFormat="1"/>
    <xf numFmtId="165" fontId="1" fillId="0" borderId="0" xfId="0" applyNumberFormat="1" applyFont="1"/>
    <xf numFmtId="1" fontId="0" fillId="0" borderId="0" xfId="0" applyNumberFormat="1"/>
    <xf numFmtId="0" fontId="0" fillId="0" borderId="0" xfId="0"/>
    <xf numFmtId="11" fontId="0" fillId="0" borderId="0" xfId="0" applyNumberFormat="1"/>
    <xf numFmtId="2" fontId="0" fillId="0" borderId="0" xfId="0" applyNumberFormat="1"/>
    <xf numFmtId="164" fontId="0" fillId="0" borderId="0" xfId="0" applyNumberFormat="1"/>
    <xf numFmtId="11" fontId="0" fillId="0" borderId="0" xfId="0" applyNumberFormat="1"/>
    <xf numFmtId="2" fontId="0" fillId="0" borderId="0" xfId="0" applyNumberFormat="1"/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'RTFOT+PAV'!$A$2:$A$96</c:f>
              <c:numCache>
                <c:formatCode>0.0000</c:formatCode>
                <c:ptCount val="95"/>
                <c:pt idx="0">
                  <c:v>30000</c:v>
                </c:pt>
                <c:pt idx="1">
                  <c:v>18720</c:v>
                </c:pt>
                <c:pt idx="2">
                  <c:v>11640</c:v>
                </c:pt>
                <c:pt idx="3">
                  <c:v>7260</c:v>
                </c:pt>
                <c:pt idx="4">
                  <c:v>4518</c:v>
                </c:pt>
                <c:pt idx="5">
                  <c:v>2814.0000000000005</c:v>
                </c:pt>
                <c:pt idx="6">
                  <c:v>1752</c:v>
                </c:pt>
                <c:pt idx="7">
                  <c:v>1092</c:v>
                </c:pt>
                <c:pt idx="8">
                  <c:v>677.99999999999989</c:v>
                </c:pt>
                <c:pt idx="9">
                  <c:v>424.2</c:v>
                </c:pt>
                <c:pt idx="10">
                  <c:v>264.60000000000002</c:v>
                </c:pt>
                <c:pt idx="11">
                  <c:v>164.4</c:v>
                </c:pt>
                <c:pt idx="12">
                  <c:v>102.60000000000001</c:v>
                </c:pt>
                <c:pt idx="13">
                  <c:v>64.2</c:v>
                </c:pt>
                <c:pt idx="14">
                  <c:v>39.840000000000003</c:v>
                </c:pt>
                <c:pt idx="15">
                  <c:v>24.84</c:v>
                </c:pt>
                <c:pt idx="16">
                  <c:v>15.48</c:v>
                </c:pt>
                <c:pt idx="17">
                  <c:v>9.66</c:v>
                </c:pt>
                <c:pt idx="18">
                  <c:v>6</c:v>
                </c:pt>
                <c:pt idx="19">
                  <c:v>1250</c:v>
                </c:pt>
                <c:pt idx="20">
                  <c:v>780</c:v>
                </c:pt>
                <c:pt idx="21">
                  <c:v>484.99999999999994</c:v>
                </c:pt>
                <c:pt idx="22">
                  <c:v>302.5</c:v>
                </c:pt>
                <c:pt idx="23">
                  <c:v>188.25</c:v>
                </c:pt>
                <c:pt idx="24">
                  <c:v>117.25000000000001</c:v>
                </c:pt>
                <c:pt idx="25">
                  <c:v>73</c:v>
                </c:pt>
                <c:pt idx="26">
                  <c:v>45.5</c:v>
                </c:pt>
                <c:pt idx="27">
                  <c:v>28.249999999999996</c:v>
                </c:pt>
                <c:pt idx="28">
                  <c:v>17.675000000000001</c:v>
                </c:pt>
                <c:pt idx="29">
                  <c:v>11.025</c:v>
                </c:pt>
                <c:pt idx="30">
                  <c:v>6.8500000000000005</c:v>
                </c:pt>
                <c:pt idx="31">
                  <c:v>4.2750000000000004</c:v>
                </c:pt>
                <c:pt idx="32">
                  <c:v>2.6749999999999998</c:v>
                </c:pt>
                <c:pt idx="33">
                  <c:v>1.66</c:v>
                </c:pt>
                <c:pt idx="34">
                  <c:v>1.0349999999999999</c:v>
                </c:pt>
                <c:pt idx="35">
                  <c:v>0.64500000000000002</c:v>
                </c:pt>
                <c:pt idx="36">
                  <c:v>0.40249999999999997</c:v>
                </c:pt>
                <c:pt idx="37">
                  <c:v>0.25</c:v>
                </c:pt>
                <c:pt idx="38">
                  <c:v>50</c:v>
                </c:pt>
                <c:pt idx="39">
                  <c:v>31.2</c:v>
                </c:pt>
                <c:pt idx="40">
                  <c:v>19.399999999999999</c:v>
                </c:pt>
                <c:pt idx="41">
                  <c:v>12.1</c:v>
                </c:pt>
                <c:pt idx="42">
                  <c:v>7.53</c:v>
                </c:pt>
                <c:pt idx="43">
                  <c:v>4.6900000000000004</c:v>
                </c:pt>
                <c:pt idx="44">
                  <c:v>2.92</c:v>
                </c:pt>
                <c:pt idx="45">
                  <c:v>1.82</c:v>
                </c:pt>
                <c:pt idx="46">
                  <c:v>1.1299999999999999</c:v>
                </c:pt>
                <c:pt idx="47">
                  <c:v>0.70699999999999996</c:v>
                </c:pt>
                <c:pt idx="48">
                  <c:v>0.441</c:v>
                </c:pt>
                <c:pt idx="49">
                  <c:v>0.27400000000000002</c:v>
                </c:pt>
                <c:pt idx="50">
                  <c:v>0.17100000000000001</c:v>
                </c:pt>
                <c:pt idx="51">
                  <c:v>0.107</c:v>
                </c:pt>
                <c:pt idx="52">
                  <c:v>6.6400000000000001E-2</c:v>
                </c:pt>
                <c:pt idx="53">
                  <c:v>4.1399999999999999E-2</c:v>
                </c:pt>
                <c:pt idx="54">
                  <c:v>2.58E-2</c:v>
                </c:pt>
                <c:pt idx="55">
                  <c:v>1.61E-2</c:v>
                </c:pt>
                <c:pt idx="56">
                  <c:v>0.01</c:v>
                </c:pt>
                <c:pt idx="57">
                  <c:v>2.5</c:v>
                </c:pt>
                <c:pt idx="58">
                  <c:v>1.56</c:v>
                </c:pt>
                <c:pt idx="59">
                  <c:v>0.97</c:v>
                </c:pt>
                <c:pt idx="60">
                  <c:v>0.60499999999999998</c:v>
                </c:pt>
                <c:pt idx="61">
                  <c:v>0.37650000000000006</c:v>
                </c:pt>
                <c:pt idx="62">
                  <c:v>0.23450000000000004</c:v>
                </c:pt>
                <c:pt idx="63">
                  <c:v>0.14599999999999999</c:v>
                </c:pt>
                <c:pt idx="64">
                  <c:v>9.1000000000000011E-2</c:v>
                </c:pt>
                <c:pt idx="65">
                  <c:v>5.6499999999999995E-2</c:v>
                </c:pt>
                <c:pt idx="66">
                  <c:v>3.5349999999999999E-2</c:v>
                </c:pt>
                <c:pt idx="67">
                  <c:v>2.205E-2</c:v>
                </c:pt>
                <c:pt idx="68">
                  <c:v>1.3700000000000002E-2</c:v>
                </c:pt>
                <c:pt idx="69">
                  <c:v>8.5500000000000003E-3</c:v>
                </c:pt>
                <c:pt idx="70">
                  <c:v>5.3500000000000006E-3</c:v>
                </c:pt>
                <c:pt idx="71">
                  <c:v>3.32E-3</c:v>
                </c:pt>
                <c:pt idx="72">
                  <c:v>2.0700000000000002E-3</c:v>
                </c:pt>
                <c:pt idx="73">
                  <c:v>1.2900000000000001E-3</c:v>
                </c:pt>
                <c:pt idx="74">
                  <c:v>8.0500000000000005E-4</c:v>
                </c:pt>
                <c:pt idx="75">
                  <c:v>5.0000000000000001E-4</c:v>
                </c:pt>
                <c:pt idx="76">
                  <c:v>0.2</c:v>
                </c:pt>
                <c:pt idx="77">
                  <c:v>0.12479999999999999</c:v>
                </c:pt>
                <c:pt idx="78">
                  <c:v>7.7600000000000002E-2</c:v>
                </c:pt>
                <c:pt idx="79">
                  <c:v>4.8399999999999999E-2</c:v>
                </c:pt>
                <c:pt idx="80">
                  <c:v>3.0120000000000001E-2</c:v>
                </c:pt>
                <c:pt idx="81">
                  <c:v>1.8760000000000002E-2</c:v>
                </c:pt>
                <c:pt idx="82">
                  <c:v>1.1679999999999999E-2</c:v>
                </c:pt>
                <c:pt idx="83">
                  <c:v>7.28E-3</c:v>
                </c:pt>
                <c:pt idx="84">
                  <c:v>4.5199999999999997E-3</c:v>
                </c:pt>
                <c:pt idx="85">
                  <c:v>2.8279999999999998E-3</c:v>
                </c:pt>
                <c:pt idx="86">
                  <c:v>1.7639999999999999E-3</c:v>
                </c:pt>
                <c:pt idx="87">
                  <c:v>1.0960000000000002E-3</c:v>
                </c:pt>
                <c:pt idx="88">
                  <c:v>6.8400000000000004E-4</c:v>
                </c:pt>
                <c:pt idx="89">
                  <c:v>4.28E-4</c:v>
                </c:pt>
                <c:pt idx="90">
                  <c:v>2.656E-4</c:v>
                </c:pt>
                <c:pt idx="91">
                  <c:v>1.6560000000000001E-4</c:v>
                </c:pt>
                <c:pt idx="92">
                  <c:v>1.032E-4</c:v>
                </c:pt>
                <c:pt idx="93">
                  <c:v>6.4400000000000007E-5</c:v>
                </c:pt>
                <c:pt idx="94">
                  <c:v>4.0000000000000003E-5</c:v>
                </c:pt>
              </c:numCache>
            </c:numRef>
          </c:xVal>
          <c:yVal>
            <c:numRef>
              <c:f>'RTFOT+PAV'!$B$2:$B$96</c:f>
              <c:numCache>
                <c:formatCode>0.00E+00</c:formatCode>
                <c:ptCount val="95"/>
                <c:pt idx="0">
                  <c:v>198440000</c:v>
                </c:pt>
                <c:pt idx="1">
                  <c:v>180320000</c:v>
                </c:pt>
                <c:pt idx="2">
                  <c:v>163460000</c:v>
                </c:pt>
                <c:pt idx="3">
                  <c:v>147740000</c:v>
                </c:pt>
                <c:pt idx="4">
                  <c:v>132800000</c:v>
                </c:pt>
                <c:pt idx="5">
                  <c:v>119090000</c:v>
                </c:pt>
                <c:pt idx="6">
                  <c:v>106040000</c:v>
                </c:pt>
                <c:pt idx="7">
                  <c:v>94355000</c:v>
                </c:pt>
                <c:pt idx="8">
                  <c:v>82950000</c:v>
                </c:pt>
                <c:pt idx="9">
                  <c:v>73040000</c:v>
                </c:pt>
                <c:pt idx="10">
                  <c:v>63942000</c:v>
                </c:pt>
                <c:pt idx="11">
                  <c:v>55655000</c:v>
                </c:pt>
                <c:pt idx="12">
                  <c:v>48230000</c:v>
                </c:pt>
                <c:pt idx="13">
                  <c:v>41621000</c:v>
                </c:pt>
                <c:pt idx="14">
                  <c:v>35720000</c:v>
                </c:pt>
                <c:pt idx="15">
                  <c:v>30576000</c:v>
                </c:pt>
                <c:pt idx="16">
                  <c:v>25944000</c:v>
                </c:pt>
                <c:pt idx="17">
                  <c:v>21818000</c:v>
                </c:pt>
                <c:pt idx="18">
                  <c:v>18467000</c:v>
                </c:pt>
                <c:pt idx="19">
                  <c:v>106930000</c:v>
                </c:pt>
                <c:pt idx="20">
                  <c:v>92984000</c:v>
                </c:pt>
                <c:pt idx="21">
                  <c:v>80898000</c:v>
                </c:pt>
                <c:pt idx="22">
                  <c:v>70300000</c:v>
                </c:pt>
                <c:pt idx="23">
                  <c:v>60876000</c:v>
                </c:pt>
                <c:pt idx="24">
                  <c:v>52399000</c:v>
                </c:pt>
                <c:pt idx="25">
                  <c:v>44955000</c:v>
                </c:pt>
                <c:pt idx="26">
                  <c:v>38366000</c:v>
                </c:pt>
                <c:pt idx="27">
                  <c:v>32546000</c:v>
                </c:pt>
                <c:pt idx="28">
                  <c:v>27472000</c:v>
                </c:pt>
                <c:pt idx="29">
                  <c:v>23042000</c:v>
                </c:pt>
                <c:pt idx="30">
                  <c:v>19233000</c:v>
                </c:pt>
                <c:pt idx="31">
                  <c:v>15947000</c:v>
                </c:pt>
                <c:pt idx="32">
                  <c:v>13139000</c:v>
                </c:pt>
                <c:pt idx="33">
                  <c:v>10760000</c:v>
                </c:pt>
                <c:pt idx="34">
                  <c:v>8750700</c:v>
                </c:pt>
                <c:pt idx="35">
                  <c:v>7065200</c:v>
                </c:pt>
                <c:pt idx="36">
                  <c:v>5694800</c:v>
                </c:pt>
                <c:pt idx="37">
                  <c:v>4557200</c:v>
                </c:pt>
                <c:pt idx="38">
                  <c:v>42341000</c:v>
                </c:pt>
                <c:pt idx="39">
                  <c:v>34907000</c:v>
                </c:pt>
                <c:pt idx="40">
                  <c:v>28963000</c:v>
                </c:pt>
                <c:pt idx="41">
                  <c:v>23997000</c:v>
                </c:pt>
                <c:pt idx="42">
                  <c:v>19813000</c:v>
                </c:pt>
                <c:pt idx="43">
                  <c:v>16279000</c:v>
                </c:pt>
                <c:pt idx="44">
                  <c:v>13298000</c:v>
                </c:pt>
                <c:pt idx="45">
                  <c:v>10798000</c:v>
                </c:pt>
                <c:pt idx="46">
                  <c:v>8726500</c:v>
                </c:pt>
                <c:pt idx="47">
                  <c:v>7025700</c:v>
                </c:pt>
                <c:pt idx="48">
                  <c:v>5622400</c:v>
                </c:pt>
                <c:pt idx="49">
                  <c:v>4474200</c:v>
                </c:pt>
                <c:pt idx="50">
                  <c:v>3533000</c:v>
                </c:pt>
                <c:pt idx="51">
                  <c:v>2762400</c:v>
                </c:pt>
                <c:pt idx="52">
                  <c:v>2143800</c:v>
                </c:pt>
                <c:pt idx="53">
                  <c:v>1642300</c:v>
                </c:pt>
                <c:pt idx="54">
                  <c:v>1235200</c:v>
                </c:pt>
                <c:pt idx="55">
                  <c:v>919400</c:v>
                </c:pt>
                <c:pt idx="56">
                  <c:v>693650</c:v>
                </c:pt>
                <c:pt idx="57">
                  <c:v>13393000</c:v>
                </c:pt>
                <c:pt idx="58">
                  <c:v>10841000</c:v>
                </c:pt>
                <c:pt idx="59">
                  <c:v>8704800</c:v>
                </c:pt>
                <c:pt idx="60">
                  <c:v>6915500</c:v>
                </c:pt>
                <c:pt idx="61">
                  <c:v>5441200</c:v>
                </c:pt>
                <c:pt idx="62">
                  <c:v>4247300</c:v>
                </c:pt>
                <c:pt idx="63">
                  <c:v>3286400</c:v>
                </c:pt>
                <c:pt idx="64">
                  <c:v>2524600</c:v>
                </c:pt>
                <c:pt idx="65">
                  <c:v>1931900</c:v>
                </c:pt>
                <c:pt idx="66">
                  <c:v>1469800</c:v>
                </c:pt>
                <c:pt idx="67">
                  <c:v>1105800</c:v>
                </c:pt>
                <c:pt idx="68">
                  <c:v>826760</c:v>
                </c:pt>
                <c:pt idx="69">
                  <c:v>613250</c:v>
                </c:pt>
                <c:pt idx="70">
                  <c:v>451480</c:v>
                </c:pt>
                <c:pt idx="71">
                  <c:v>328270</c:v>
                </c:pt>
                <c:pt idx="72">
                  <c:v>235150</c:v>
                </c:pt>
                <c:pt idx="73">
                  <c:v>167150</c:v>
                </c:pt>
                <c:pt idx="74">
                  <c:v>120230</c:v>
                </c:pt>
                <c:pt idx="75">
                  <c:v>84783</c:v>
                </c:pt>
                <c:pt idx="76">
                  <c:v>3396900</c:v>
                </c:pt>
                <c:pt idx="77">
                  <c:v>2842300</c:v>
                </c:pt>
                <c:pt idx="78">
                  <c:v>2304000</c:v>
                </c:pt>
                <c:pt idx="79">
                  <c:v>1780500</c:v>
                </c:pt>
                <c:pt idx="80">
                  <c:v>1344600</c:v>
                </c:pt>
                <c:pt idx="81">
                  <c:v>1000100</c:v>
                </c:pt>
                <c:pt idx="82">
                  <c:v>736510</c:v>
                </c:pt>
                <c:pt idx="83">
                  <c:v>541020</c:v>
                </c:pt>
                <c:pt idx="84">
                  <c:v>394320</c:v>
                </c:pt>
                <c:pt idx="85">
                  <c:v>284950</c:v>
                </c:pt>
                <c:pt idx="86">
                  <c:v>204490</c:v>
                </c:pt>
                <c:pt idx="87">
                  <c:v>145770</c:v>
                </c:pt>
                <c:pt idx="88">
                  <c:v>102910</c:v>
                </c:pt>
                <c:pt idx="89">
                  <c:v>71917</c:v>
                </c:pt>
                <c:pt idx="90">
                  <c:v>49654</c:v>
                </c:pt>
                <c:pt idx="91">
                  <c:v>34088</c:v>
                </c:pt>
                <c:pt idx="92">
                  <c:v>23527</c:v>
                </c:pt>
                <c:pt idx="93">
                  <c:v>16012</c:v>
                </c:pt>
                <c:pt idx="94">
                  <c:v>10816</c:v>
                </c:pt>
              </c:numCache>
            </c:numRef>
          </c:yVal>
          <c:smooth val="0"/>
        </c:ser>
        <c:ser>
          <c:idx val="1"/>
          <c:order val="1"/>
          <c:spPr>
            <a:ln w="28575">
              <a:noFill/>
            </a:ln>
          </c:spPr>
          <c:xVal>
            <c:numRef>
              <c:f>'RTFOT+PAV'!$A$2:$A$96</c:f>
              <c:numCache>
                <c:formatCode>0.0000</c:formatCode>
                <c:ptCount val="95"/>
                <c:pt idx="0">
                  <c:v>30000</c:v>
                </c:pt>
                <c:pt idx="1">
                  <c:v>18720</c:v>
                </c:pt>
                <c:pt idx="2">
                  <c:v>11640</c:v>
                </c:pt>
                <c:pt idx="3">
                  <c:v>7260</c:v>
                </c:pt>
                <c:pt idx="4">
                  <c:v>4518</c:v>
                </c:pt>
                <c:pt idx="5">
                  <c:v>2814.0000000000005</c:v>
                </c:pt>
                <c:pt idx="6">
                  <c:v>1752</c:v>
                </c:pt>
                <c:pt idx="7">
                  <c:v>1092</c:v>
                </c:pt>
                <c:pt idx="8">
                  <c:v>677.99999999999989</c:v>
                </c:pt>
                <c:pt idx="9">
                  <c:v>424.2</c:v>
                </c:pt>
                <c:pt idx="10">
                  <c:v>264.60000000000002</c:v>
                </c:pt>
                <c:pt idx="11">
                  <c:v>164.4</c:v>
                </c:pt>
                <c:pt idx="12">
                  <c:v>102.60000000000001</c:v>
                </c:pt>
                <c:pt idx="13">
                  <c:v>64.2</c:v>
                </c:pt>
                <c:pt idx="14">
                  <c:v>39.840000000000003</c:v>
                </c:pt>
                <c:pt idx="15">
                  <c:v>24.84</c:v>
                </c:pt>
                <c:pt idx="16">
                  <c:v>15.48</c:v>
                </c:pt>
                <c:pt idx="17">
                  <c:v>9.66</c:v>
                </c:pt>
                <c:pt idx="18">
                  <c:v>6</c:v>
                </c:pt>
                <c:pt idx="19">
                  <c:v>1250</c:v>
                </c:pt>
                <c:pt idx="20">
                  <c:v>780</c:v>
                </c:pt>
                <c:pt idx="21">
                  <c:v>484.99999999999994</c:v>
                </c:pt>
                <c:pt idx="22">
                  <c:v>302.5</c:v>
                </c:pt>
                <c:pt idx="23">
                  <c:v>188.25</c:v>
                </c:pt>
                <c:pt idx="24">
                  <c:v>117.25000000000001</c:v>
                </c:pt>
                <c:pt idx="25">
                  <c:v>73</c:v>
                </c:pt>
                <c:pt idx="26">
                  <c:v>45.5</c:v>
                </c:pt>
                <c:pt idx="27">
                  <c:v>28.249999999999996</c:v>
                </c:pt>
                <c:pt idx="28">
                  <c:v>17.675000000000001</c:v>
                </c:pt>
                <c:pt idx="29">
                  <c:v>11.025</c:v>
                </c:pt>
                <c:pt idx="30">
                  <c:v>6.8500000000000005</c:v>
                </c:pt>
                <c:pt idx="31">
                  <c:v>4.2750000000000004</c:v>
                </c:pt>
                <c:pt idx="32">
                  <c:v>2.6749999999999998</c:v>
                </c:pt>
                <c:pt idx="33">
                  <c:v>1.66</c:v>
                </c:pt>
                <c:pt idx="34">
                  <c:v>1.0349999999999999</c:v>
                </c:pt>
                <c:pt idx="35">
                  <c:v>0.64500000000000002</c:v>
                </c:pt>
                <c:pt idx="36">
                  <c:v>0.40249999999999997</c:v>
                </c:pt>
                <c:pt idx="37">
                  <c:v>0.25</c:v>
                </c:pt>
                <c:pt idx="38">
                  <c:v>50</c:v>
                </c:pt>
                <c:pt idx="39">
                  <c:v>31.2</c:v>
                </c:pt>
                <c:pt idx="40">
                  <c:v>19.399999999999999</c:v>
                </c:pt>
                <c:pt idx="41">
                  <c:v>12.1</c:v>
                </c:pt>
                <c:pt idx="42">
                  <c:v>7.53</c:v>
                </c:pt>
                <c:pt idx="43">
                  <c:v>4.6900000000000004</c:v>
                </c:pt>
                <c:pt idx="44">
                  <c:v>2.92</c:v>
                </c:pt>
                <c:pt idx="45">
                  <c:v>1.82</c:v>
                </c:pt>
                <c:pt idx="46">
                  <c:v>1.1299999999999999</c:v>
                </c:pt>
                <c:pt idx="47">
                  <c:v>0.70699999999999996</c:v>
                </c:pt>
                <c:pt idx="48">
                  <c:v>0.441</c:v>
                </c:pt>
                <c:pt idx="49">
                  <c:v>0.27400000000000002</c:v>
                </c:pt>
                <c:pt idx="50">
                  <c:v>0.17100000000000001</c:v>
                </c:pt>
                <c:pt idx="51">
                  <c:v>0.107</c:v>
                </c:pt>
                <c:pt idx="52">
                  <c:v>6.6400000000000001E-2</c:v>
                </c:pt>
                <c:pt idx="53">
                  <c:v>4.1399999999999999E-2</c:v>
                </c:pt>
                <c:pt idx="54">
                  <c:v>2.58E-2</c:v>
                </c:pt>
                <c:pt idx="55">
                  <c:v>1.61E-2</c:v>
                </c:pt>
                <c:pt idx="56">
                  <c:v>0.01</c:v>
                </c:pt>
                <c:pt idx="57">
                  <c:v>2.5</c:v>
                </c:pt>
                <c:pt idx="58">
                  <c:v>1.56</c:v>
                </c:pt>
                <c:pt idx="59">
                  <c:v>0.97</c:v>
                </c:pt>
                <c:pt idx="60">
                  <c:v>0.60499999999999998</c:v>
                </c:pt>
                <c:pt idx="61">
                  <c:v>0.37650000000000006</c:v>
                </c:pt>
                <c:pt idx="62">
                  <c:v>0.23450000000000004</c:v>
                </c:pt>
                <c:pt idx="63">
                  <c:v>0.14599999999999999</c:v>
                </c:pt>
                <c:pt idx="64">
                  <c:v>9.1000000000000011E-2</c:v>
                </c:pt>
                <c:pt idx="65">
                  <c:v>5.6499999999999995E-2</c:v>
                </c:pt>
                <c:pt idx="66">
                  <c:v>3.5349999999999999E-2</c:v>
                </c:pt>
                <c:pt idx="67">
                  <c:v>2.205E-2</c:v>
                </c:pt>
                <c:pt idx="68">
                  <c:v>1.3700000000000002E-2</c:v>
                </c:pt>
                <c:pt idx="69">
                  <c:v>8.5500000000000003E-3</c:v>
                </c:pt>
                <c:pt idx="70">
                  <c:v>5.3500000000000006E-3</c:v>
                </c:pt>
                <c:pt idx="71">
                  <c:v>3.32E-3</c:v>
                </c:pt>
                <c:pt idx="72">
                  <c:v>2.0700000000000002E-3</c:v>
                </c:pt>
                <c:pt idx="73">
                  <c:v>1.2900000000000001E-3</c:v>
                </c:pt>
                <c:pt idx="74">
                  <c:v>8.0500000000000005E-4</c:v>
                </c:pt>
                <c:pt idx="75">
                  <c:v>5.0000000000000001E-4</c:v>
                </c:pt>
                <c:pt idx="76">
                  <c:v>0.2</c:v>
                </c:pt>
                <c:pt idx="77">
                  <c:v>0.12479999999999999</c:v>
                </c:pt>
                <c:pt idx="78">
                  <c:v>7.7600000000000002E-2</c:v>
                </c:pt>
                <c:pt idx="79">
                  <c:v>4.8399999999999999E-2</c:v>
                </c:pt>
                <c:pt idx="80">
                  <c:v>3.0120000000000001E-2</c:v>
                </c:pt>
                <c:pt idx="81">
                  <c:v>1.8760000000000002E-2</c:v>
                </c:pt>
                <c:pt idx="82">
                  <c:v>1.1679999999999999E-2</c:v>
                </c:pt>
                <c:pt idx="83">
                  <c:v>7.28E-3</c:v>
                </c:pt>
                <c:pt idx="84">
                  <c:v>4.5199999999999997E-3</c:v>
                </c:pt>
                <c:pt idx="85">
                  <c:v>2.8279999999999998E-3</c:v>
                </c:pt>
                <c:pt idx="86">
                  <c:v>1.7639999999999999E-3</c:v>
                </c:pt>
                <c:pt idx="87">
                  <c:v>1.0960000000000002E-3</c:v>
                </c:pt>
                <c:pt idx="88">
                  <c:v>6.8400000000000004E-4</c:v>
                </c:pt>
                <c:pt idx="89">
                  <c:v>4.28E-4</c:v>
                </c:pt>
                <c:pt idx="90">
                  <c:v>2.656E-4</c:v>
                </c:pt>
                <c:pt idx="91">
                  <c:v>1.6560000000000001E-4</c:v>
                </c:pt>
                <c:pt idx="92">
                  <c:v>1.032E-4</c:v>
                </c:pt>
                <c:pt idx="93">
                  <c:v>6.4400000000000007E-5</c:v>
                </c:pt>
                <c:pt idx="94">
                  <c:v>4.0000000000000003E-5</c:v>
                </c:pt>
              </c:numCache>
            </c:numRef>
          </c:xVal>
          <c:yVal>
            <c:numRef>
              <c:f>'RTFOT+PAV'!$J$2:$J$96</c:f>
              <c:numCache>
                <c:formatCode>General</c:formatCode>
                <c:ptCount val="95"/>
                <c:pt idx="0">
                  <c:v>18999568.184405699</c:v>
                </c:pt>
                <c:pt idx="1">
                  <c:v>18999568.167486746</c:v>
                </c:pt>
                <c:pt idx="2">
                  <c:v>18999568.123529676</c:v>
                </c:pt>
                <c:pt idx="3">
                  <c:v>18999568.010973822</c:v>
                </c:pt>
                <c:pt idx="4">
                  <c:v>18999567.719510008</c:v>
                </c:pt>
                <c:pt idx="5">
                  <c:v>18999566.968989238</c:v>
                </c:pt>
                <c:pt idx="6">
                  <c:v>18999565.031874921</c:v>
                </c:pt>
                <c:pt idx="7">
                  <c:v>18999560.052543595</c:v>
                </c:pt>
                <c:pt idx="8">
                  <c:v>18999547.072405707</c:v>
                </c:pt>
                <c:pt idx="9">
                  <c:v>18999514.235660724</c:v>
                </c:pt>
                <c:pt idx="10">
                  <c:v>18999429.511011705</c:v>
                </c:pt>
                <c:pt idx="11">
                  <c:v>18999208.946315035</c:v>
                </c:pt>
                <c:pt idx="12">
                  <c:v>18998645.867987275</c:v>
                </c:pt>
                <c:pt idx="13">
                  <c:v>18997212.817570183</c:v>
                </c:pt>
                <c:pt idx="14">
                  <c:v>18993453.666078001</c:v>
                </c:pt>
                <c:pt idx="15">
                  <c:v>18983851.217670217</c:v>
                </c:pt>
                <c:pt idx="16">
                  <c:v>18959177.358892284</c:v>
                </c:pt>
                <c:pt idx="17">
                  <c:v>18896361.660753734</c:v>
                </c:pt>
                <c:pt idx="18">
                  <c:v>18735461.610790953</c:v>
                </c:pt>
                <c:pt idx="19">
                  <c:v>18999561.980909966</c:v>
                </c:pt>
                <c:pt idx="20">
                  <c:v>18999552.235608675</c:v>
                </c:pt>
                <c:pt idx="21">
                  <c:v>18999526.916450463</c:v>
                </c:pt>
                <c:pt idx="22">
                  <c:v>18999462.085034236</c:v>
                </c:pt>
                <c:pt idx="23">
                  <c:v>18999294.206904236</c:v>
                </c:pt>
                <c:pt idx="24">
                  <c:v>18998861.940337524</c:v>
                </c:pt>
                <c:pt idx="25">
                  <c:v>18997746.384791061</c:v>
                </c:pt>
                <c:pt idx="26">
                  <c:v>18994879.761304043</c:v>
                </c:pt>
                <c:pt idx="27">
                  <c:v>18987413.122987244</c:v>
                </c:pt>
                <c:pt idx="28">
                  <c:v>18968563.430332273</c:v>
                </c:pt>
                <c:pt idx="29">
                  <c:v>18920185.524116736</c:v>
                </c:pt>
                <c:pt idx="30">
                  <c:v>18795955.461044628</c:v>
                </c:pt>
                <c:pt idx="31">
                  <c:v>18489564.453817792</c:v>
                </c:pt>
                <c:pt idx="32">
                  <c:v>17772601.411193036</c:v>
                </c:pt>
                <c:pt idx="33">
                  <c:v>16226972.935270129</c:v>
                </c:pt>
                <c:pt idx="34">
                  <c:v>13591416.293049235</c:v>
                </c:pt>
                <c:pt idx="35">
                  <c:v>10218887.540215043</c:v>
                </c:pt>
                <c:pt idx="36">
                  <c:v>7027687.5996109182</c:v>
                </c:pt>
                <c:pt idx="37">
                  <c:v>4560862.0890771477</c:v>
                </c:pt>
                <c:pt idx="38">
                  <c:v>18995685.456055779</c:v>
                </c:pt>
                <c:pt idx="39">
                  <c:v>18989601.289788809</c:v>
                </c:pt>
                <c:pt idx="40">
                  <c:v>18973821.326380115</c:v>
                </c:pt>
                <c:pt idx="41">
                  <c:v>18933594.020900216</c:v>
                </c:pt>
                <c:pt idx="42">
                  <c:v>18830602.780259419</c:v>
                </c:pt>
                <c:pt idx="43">
                  <c:v>18572946.157147445</c:v>
                </c:pt>
                <c:pt idx="44">
                  <c:v>17953899.051451661</c:v>
                </c:pt>
                <c:pt idx="45">
                  <c:v>16609062.330401981</c:v>
                </c:pt>
                <c:pt idx="46">
                  <c:v>14159624.796636706</c:v>
                </c:pt>
                <c:pt idx="47">
                  <c:v>10888339.910084588</c:v>
                </c:pt>
                <c:pt idx="48">
                  <c:v>7596438.4481714442</c:v>
                </c:pt>
                <c:pt idx="49">
                  <c:v>4969974.5843874905</c:v>
                </c:pt>
                <c:pt idx="50">
                  <c:v>3168589.495999408</c:v>
                </c:pt>
                <c:pt idx="51">
                  <c:v>1999677.1086676361</c:v>
                </c:pt>
                <c:pt idx="52">
                  <c:v>1245169.0739288128</c:v>
                </c:pt>
                <c:pt idx="53">
                  <c:v>777376.54076282261</c:v>
                </c:pt>
                <c:pt idx="54">
                  <c:v>484700.25930505956</c:v>
                </c:pt>
                <c:pt idx="55">
                  <c:v>302528.10646848043</c:v>
                </c:pt>
                <c:pt idx="56">
                  <c:v>187920.28884788835</c:v>
                </c:pt>
                <c:pt idx="57">
                  <c:v>17613818.633094709</c:v>
                </c:pt>
                <c:pt idx="58">
                  <c:v>15944088.092688551</c:v>
                </c:pt>
                <c:pt idx="59">
                  <c:v>13153890.150621701</c:v>
                </c:pt>
                <c:pt idx="60">
                  <c:v>9756257.5276920423</c:v>
                </c:pt>
                <c:pt idx="61">
                  <c:v>6630677.7697839607</c:v>
                </c:pt>
                <c:pt idx="62">
                  <c:v>4292976.5626648152</c:v>
                </c:pt>
                <c:pt idx="63">
                  <c:v>2715599.765689631</c:v>
                </c:pt>
                <c:pt idx="64">
                  <c:v>1703272.3559409792</c:v>
                </c:pt>
                <c:pt idx="65">
                  <c:v>1060147.3363911945</c:v>
                </c:pt>
                <c:pt idx="66">
                  <c:v>663924.98630447383</c:v>
                </c:pt>
                <c:pt idx="67">
                  <c:v>414285.98333384487</c:v>
                </c:pt>
                <c:pt idx="68">
                  <c:v>257439.75375948285</c:v>
                </c:pt>
                <c:pt idx="69">
                  <c:v>160673.96089278461</c:v>
                </c:pt>
                <c:pt idx="70">
                  <c:v>100540.86481084333</c:v>
                </c:pt>
                <c:pt idx="71">
                  <c:v>62392.251402962633</c:v>
                </c:pt>
                <c:pt idx="72">
                  <c:v>38901.321105655159</c:v>
                </c:pt>
                <c:pt idx="73">
                  <c:v>24242.883363804962</c:v>
                </c:pt>
                <c:pt idx="74">
                  <c:v>15128.318455814642</c:v>
                </c:pt>
                <c:pt idx="75">
                  <c:v>9396.4729201310547</c:v>
                </c:pt>
                <c:pt idx="76">
                  <c:v>3687134.5032438408</c:v>
                </c:pt>
                <c:pt idx="77">
                  <c:v>2327692.1469219099</c:v>
                </c:pt>
                <c:pt idx="78">
                  <c:v>1454055.7816552806</c:v>
                </c:pt>
                <c:pt idx="79">
                  <c:v>908538.15263446525</c:v>
                </c:pt>
                <c:pt idx="80">
                  <c:v>565792.55777409347</c:v>
                </c:pt>
                <c:pt idx="81">
                  <c:v>352495.02595016669</c:v>
                </c:pt>
                <c:pt idx="82">
                  <c:v>219486.98713487925</c:v>
                </c:pt>
                <c:pt idx="83">
                  <c:v>136809.115584741</c:v>
                </c:pt>
                <c:pt idx="84">
                  <c:v>84943.276648100538</c:v>
                </c:pt>
                <c:pt idx="85">
                  <c:v>53146.249412658821</c:v>
                </c:pt>
                <c:pt idx="86">
                  <c:v>33150.710054709416</c:v>
                </c:pt>
                <c:pt idx="87">
                  <c:v>20597.059056712726</c:v>
                </c:pt>
                <c:pt idx="88">
                  <c:v>12854.373584827228</c:v>
                </c:pt>
                <c:pt idx="89">
                  <c:v>8043.3810825326691</c:v>
                </c:pt>
                <c:pt idx="90">
                  <c:v>4991.406853355873</c:v>
                </c:pt>
                <c:pt idx="91">
                  <c:v>3112.1121699971122</c:v>
                </c:pt>
                <c:pt idx="92">
                  <c:v>1939.4322377955791</c:v>
                </c:pt>
                <c:pt idx="93">
                  <c:v>1210.2658576681556</c:v>
                </c:pt>
                <c:pt idx="94">
                  <c:v>751.71792495422483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0390912"/>
        <c:axId val="200392704"/>
      </c:scatterChart>
      <c:valAx>
        <c:axId val="200390912"/>
        <c:scaling>
          <c:logBase val="10"/>
          <c:orientation val="minMax"/>
        </c:scaling>
        <c:delete val="0"/>
        <c:axPos val="b"/>
        <c:numFmt formatCode="0.0000" sourceLinked="1"/>
        <c:majorTickMark val="out"/>
        <c:minorTickMark val="none"/>
        <c:tickLblPos val="nextTo"/>
        <c:crossAx val="200392704"/>
        <c:crosses val="autoZero"/>
        <c:crossBetween val="midCat"/>
      </c:valAx>
      <c:valAx>
        <c:axId val="200392704"/>
        <c:scaling>
          <c:logBase val="10"/>
          <c:orientation val="minMax"/>
        </c:scaling>
        <c:delete val="0"/>
        <c:axPos val="l"/>
        <c:majorGridlines/>
        <c:numFmt formatCode="0.00E+00" sourceLinked="1"/>
        <c:majorTickMark val="out"/>
        <c:minorTickMark val="none"/>
        <c:tickLblPos val="nextTo"/>
        <c:crossAx val="200390912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'40h'!$A$2:$A$96</c:f>
              <c:numCache>
                <c:formatCode>General</c:formatCode>
                <c:ptCount val="95"/>
                <c:pt idx="0">
                  <c:v>30000</c:v>
                </c:pt>
                <c:pt idx="1">
                  <c:v>18720</c:v>
                </c:pt>
                <c:pt idx="2">
                  <c:v>11640</c:v>
                </c:pt>
                <c:pt idx="3">
                  <c:v>7260</c:v>
                </c:pt>
                <c:pt idx="4">
                  <c:v>4518</c:v>
                </c:pt>
                <c:pt idx="5">
                  <c:v>2814</c:v>
                </c:pt>
                <c:pt idx="6">
                  <c:v>1752</c:v>
                </c:pt>
                <c:pt idx="7">
                  <c:v>1092</c:v>
                </c:pt>
                <c:pt idx="8">
                  <c:v>678</c:v>
                </c:pt>
                <c:pt idx="9">
                  <c:v>424.2</c:v>
                </c:pt>
                <c:pt idx="10">
                  <c:v>264.60000000000002</c:v>
                </c:pt>
                <c:pt idx="11">
                  <c:v>164.4</c:v>
                </c:pt>
                <c:pt idx="12">
                  <c:v>102.6</c:v>
                </c:pt>
                <c:pt idx="13">
                  <c:v>64.2</c:v>
                </c:pt>
                <c:pt idx="14">
                  <c:v>39.840000000000003</c:v>
                </c:pt>
                <c:pt idx="15">
                  <c:v>24.84</c:v>
                </c:pt>
                <c:pt idx="16">
                  <c:v>15.48</c:v>
                </c:pt>
                <c:pt idx="17">
                  <c:v>9.66</c:v>
                </c:pt>
                <c:pt idx="18">
                  <c:v>6</c:v>
                </c:pt>
                <c:pt idx="19">
                  <c:v>1250</c:v>
                </c:pt>
                <c:pt idx="20">
                  <c:v>780</c:v>
                </c:pt>
                <c:pt idx="21">
                  <c:v>485</c:v>
                </c:pt>
                <c:pt idx="22">
                  <c:v>302.5</c:v>
                </c:pt>
                <c:pt idx="23">
                  <c:v>188.25</c:v>
                </c:pt>
                <c:pt idx="24">
                  <c:v>117.25</c:v>
                </c:pt>
                <c:pt idx="25">
                  <c:v>73</c:v>
                </c:pt>
                <c:pt idx="26">
                  <c:v>45.5</c:v>
                </c:pt>
                <c:pt idx="27">
                  <c:v>28.25</c:v>
                </c:pt>
                <c:pt idx="28">
                  <c:v>17.675000000000001</c:v>
                </c:pt>
                <c:pt idx="29">
                  <c:v>11.025</c:v>
                </c:pt>
                <c:pt idx="30">
                  <c:v>6.85</c:v>
                </c:pt>
                <c:pt idx="31">
                  <c:v>4.2750000000000004</c:v>
                </c:pt>
                <c:pt idx="32">
                  <c:v>2.6749999999999998</c:v>
                </c:pt>
                <c:pt idx="33">
                  <c:v>1.66</c:v>
                </c:pt>
                <c:pt idx="34">
                  <c:v>1.0349999999999999</c:v>
                </c:pt>
                <c:pt idx="35">
                  <c:v>0.64500000000000002</c:v>
                </c:pt>
                <c:pt idx="36">
                  <c:v>0.40250000000000002</c:v>
                </c:pt>
                <c:pt idx="37">
                  <c:v>0.25</c:v>
                </c:pt>
                <c:pt idx="38">
                  <c:v>50</c:v>
                </c:pt>
                <c:pt idx="39">
                  <c:v>31.2</c:v>
                </c:pt>
                <c:pt idx="40">
                  <c:v>19.399999999999999</c:v>
                </c:pt>
                <c:pt idx="41">
                  <c:v>12.1</c:v>
                </c:pt>
                <c:pt idx="42">
                  <c:v>7.53</c:v>
                </c:pt>
                <c:pt idx="43">
                  <c:v>4.6900000000000004</c:v>
                </c:pt>
                <c:pt idx="44">
                  <c:v>2.92</c:v>
                </c:pt>
                <c:pt idx="45">
                  <c:v>1.82</c:v>
                </c:pt>
                <c:pt idx="46">
                  <c:v>1.1299999999999999</c:v>
                </c:pt>
                <c:pt idx="47">
                  <c:v>0.70699999999999996</c:v>
                </c:pt>
                <c:pt idx="48">
                  <c:v>0.441</c:v>
                </c:pt>
                <c:pt idx="49">
                  <c:v>0.27400000000000002</c:v>
                </c:pt>
                <c:pt idx="50">
                  <c:v>0.17100000000000001</c:v>
                </c:pt>
                <c:pt idx="51">
                  <c:v>0.107</c:v>
                </c:pt>
                <c:pt idx="52">
                  <c:v>6.6400000000000001E-2</c:v>
                </c:pt>
                <c:pt idx="53">
                  <c:v>4.1399999999999999E-2</c:v>
                </c:pt>
                <c:pt idx="54">
                  <c:v>2.58E-2</c:v>
                </c:pt>
                <c:pt idx="55">
                  <c:v>1.61E-2</c:v>
                </c:pt>
                <c:pt idx="56">
                  <c:v>0.01</c:v>
                </c:pt>
                <c:pt idx="57">
                  <c:v>2.5</c:v>
                </c:pt>
                <c:pt idx="58">
                  <c:v>1.56</c:v>
                </c:pt>
                <c:pt idx="59">
                  <c:v>0.97</c:v>
                </c:pt>
                <c:pt idx="60">
                  <c:v>0.60499999999999998</c:v>
                </c:pt>
                <c:pt idx="61">
                  <c:v>0.3765</c:v>
                </c:pt>
                <c:pt idx="62">
                  <c:v>0.23449999999999999</c:v>
                </c:pt>
                <c:pt idx="63">
                  <c:v>0.14599999999999999</c:v>
                </c:pt>
                <c:pt idx="64">
                  <c:v>9.0999999999999998E-2</c:v>
                </c:pt>
                <c:pt idx="65">
                  <c:v>5.6500000000000002E-2</c:v>
                </c:pt>
                <c:pt idx="66">
                  <c:v>3.5349999999999999E-2</c:v>
                </c:pt>
                <c:pt idx="67">
                  <c:v>2.205E-2</c:v>
                </c:pt>
                <c:pt idx="68">
                  <c:v>1.37E-2</c:v>
                </c:pt>
                <c:pt idx="69">
                  <c:v>8.5500000000000003E-3</c:v>
                </c:pt>
                <c:pt idx="70">
                  <c:v>5.3499999999999997E-3</c:v>
                </c:pt>
                <c:pt idx="71">
                  <c:v>3.32E-3</c:v>
                </c:pt>
                <c:pt idx="72">
                  <c:v>2.0699999999999998E-3</c:v>
                </c:pt>
                <c:pt idx="73">
                  <c:v>1.2899999999999999E-3</c:v>
                </c:pt>
                <c:pt idx="74" formatCode="0.00E+00">
                  <c:v>8.0500000000000005E-4</c:v>
                </c:pt>
                <c:pt idx="75" formatCode="0.00E+00">
                  <c:v>5.0000000000000001E-4</c:v>
                </c:pt>
                <c:pt idx="76">
                  <c:v>0.2</c:v>
                </c:pt>
                <c:pt idx="77">
                  <c:v>0.12479999999999999</c:v>
                </c:pt>
                <c:pt idx="78">
                  <c:v>7.7600000000000002E-2</c:v>
                </c:pt>
                <c:pt idx="79">
                  <c:v>4.8399999999999999E-2</c:v>
                </c:pt>
                <c:pt idx="80">
                  <c:v>3.0120000000000001E-2</c:v>
                </c:pt>
                <c:pt idx="81">
                  <c:v>1.8759999999999999E-2</c:v>
                </c:pt>
                <c:pt idx="82">
                  <c:v>1.1679999999999999E-2</c:v>
                </c:pt>
                <c:pt idx="83">
                  <c:v>7.28E-3</c:v>
                </c:pt>
                <c:pt idx="84">
                  <c:v>4.5199999999999997E-3</c:v>
                </c:pt>
                <c:pt idx="85">
                  <c:v>2.8300000000000001E-3</c:v>
                </c:pt>
                <c:pt idx="86">
                  <c:v>1.7600000000000001E-3</c:v>
                </c:pt>
                <c:pt idx="87">
                  <c:v>1.1000000000000001E-3</c:v>
                </c:pt>
                <c:pt idx="88" formatCode="0.00E+00">
                  <c:v>6.8400000000000004E-4</c:v>
                </c:pt>
                <c:pt idx="89" formatCode="0.00E+00">
                  <c:v>4.28E-4</c:v>
                </c:pt>
                <c:pt idx="90" formatCode="0.00E+00">
                  <c:v>2.656E-4</c:v>
                </c:pt>
                <c:pt idx="91" formatCode="0.00E+00">
                  <c:v>1.6559999999999999E-4</c:v>
                </c:pt>
                <c:pt idx="92" formatCode="0.00E+00">
                  <c:v>1.032E-4</c:v>
                </c:pt>
                <c:pt idx="93" formatCode="0.00E+00">
                  <c:v>6.4399999999999993E-5</c:v>
                </c:pt>
                <c:pt idx="94" formatCode="0.00E+00">
                  <c:v>4.0000000000000003E-5</c:v>
                </c:pt>
              </c:numCache>
            </c:numRef>
          </c:xVal>
          <c:yVal>
            <c:numRef>
              <c:f>'40h'!$C$2:$C$96</c:f>
              <c:numCache>
                <c:formatCode>General</c:formatCode>
                <c:ptCount val="95"/>
                <c:pt idx="0">
                  <c:v>20.03</c:v>
                </c:pt>
                <c:pt idx="1">
                  <c:v>21.29</c:v>
                </c:pt>
                <c:pt idx="2">
                  <c:v>22.49</c:v>
                </c:pt>
                <c:pt idx="3">
                  <c:v>23.65</c:v>
                </c:pt>
                <c:pt idx="4">
                  <c:v>24.83</c:v>
                </c:pt>
                <c:pt idx="5">
                  <c:v>26.04</c:v>
                </c:pt>
                <c:pt idx="6">
                  <c:v>27.31</c:v>
                </c:pt>
                <c:pt idx="7">
                  <c:v>28.58</c:v>
                </c:pt>
                <c:pt idx="8">
                  <c:v>29.85</c:v>
                </c:pt>
                <c:pt idx="9">
                  <c:v>31.32</c:v>
                </c:pt>
                <c:pt idx="10">
                  <c:v>32.75</c:v>
                </c:pt>
                <c:pt idx="11">
                  <c:v>34.17</c:v>
                </c:pt>
                <c:pt idx="12">
                  <c:v>35.68</c:v>
                </c:pt>
                <c:pt idx="13">
                  <c:v>37.22</c:v>
                </c:pt>
                <c:pt idx="14">
                  <c:v>38.89</c:v>
                </c:pt>
                <c:pt idx="15">
                  <c:v>40.479999999999997</c:v>
                </c:pt>
                <c:pt idx="16">
                  <c:v>42.07</c:v>
                </c:pt>
                <c:pt idx="17">
                  <c:v>43.75</c:v>
                </c:pt>
                <c:pt idx="18">
                  <c:v>45.48</c:v>
                </c:pt>
                <c:pt idx="19">
                  <c:v>28.56</c:v>
                </c:pt>
                <c:pt idx="20">
                  <c:v>30.03</c:v>
                </c:pt>
                <c:pt idx="21">
                  <c:v>31.38</c:v>
                </c:pt>
                <c:pt idx="22">
                  <c:v>32.69</c:v>
                </c:pt>
                <c:pt idx="23">
                  <c:v>34.020000000000003</c:v>
                </c:pt>
                <c:pt idx="24">
                  <c:v>35.36</c:v>
                </c:pt>
                <c:pt idx="25">
                  <c:v>36.79</c:v>
                </c:pt>
                <c:pt idx="26">
                  <c:v>38.19</c:v>
                </c:pt>
                <c:pt idx="27">
                  <c:v>39.700000000000003</c:v>
                </c:pt>
                <c:pt idx="28">
                  <c:v>41.21</c:v>
                </c:pt>
                <c:pt idx="29">
                  <c:v>42.86</c:v>
                </c:pt>
                <c:pt idx="30">
                  <c:v>44.52</c:v>
                </c:pt>
                <c:pt idx="31">
                  <c:v>46.27</c:v>
                </c:pt>
                <c:pt idx="32">
                  <c:v>48.1</c:v>
                </c:pt>
                <c:pt idx="33">
                  <c:v>49.98</c:v>
                </c:pt>
                <c:pt idx="34">
                  <c:v>51.94</c:v>
                </c:pt>
                <c:pt idx="35">
                  <c:v>53.95</c:v>
                </c:pt>
                <c:pt idx="36">
                  <c:v>55.92</c:v>
                </c:pt>
                <c:pt idx="37">
                  <c:v>57.81</c:v>
                </c:pt>
                <c:pt idx="38">
                  <c:v>40.72</c:v>
                </c:pt>
                <c:pt idx="39">
                  <c:v>41.76</c:v>
                </c:pt>
                <c:pt idx="40">
                  <c:v>43.01</c:v>
                </c:pt>
                <c:pt idx="41">
                  <c:v>44.38</c:v>
                </c:pt>
                <c:pt idx="42">
                  <c:v>45.87</c:v>
                </c:pt>
                <c:pt idx="43">
                  <c:v>47.43</c:v>
                </c:pt>
                <c:pt idx="44">
                  <c:v>49.06</c:v>
                </c:pt>
                <c:pt idx="45">
                  <c:v>50.76</c:v>
                </c:pt>
                <c:pt idx="46">
                  <c:v>52.5</c:v>
                </c:pt>
                <c:pt idx="47">
                  <c:v>54.27</c:v>
                </c:pt>
                <c:pt idx="48">
                  <c:v>56.05</c:v>
                </c:pt>
                <c:pt idx="49">
                  <c:v>57.84</c:v>
                </c:pt>
                <c:pt idx="50">
                  <c:v>59.62</c:v>
                </c:pt>
                <c:pt idx="51">
                  <c:v>61.36</c:v>
                </c:pt>
                <c:pt idx="52">
                  <c:v>63.12</c:v>
                </c:pt>
                <c:pt idx="53">
                  <c:v>64.86</c:v>
                </c:pt>
                <c:pt idx="54">
                  <c:v>66.569999999999993</c:v>
                </c:pt>
                <c:pt idx="55">
                  <c:v>68.16</c:v>
                </c:pt>
                <c:pt idx="56">
                  <c:v>69.73</c:v>
                </c:pt>
                <c:pt idx="57">
                  <c:v>54.69</c:v>
                </c:pt>
                <c:pt idx="58">
                  <c:v>54.72</c:v>
                </c:pt>
                <c:pt idx="59">
                  <c:v>55.56</c:v>
                </c:pt>
                <c:pt idx="60">
                  <c:v>56.88</c:v>
                </c:pt>
                <c:pt idx="61">
                  <c:v>58.46</c:v>
                </c:pt>
                <c:pt idx="62">
                  <c:v>60.13</c:v>
                </c:pt>
                <c:pt idx="63">
                  <c:v>61.77</c:v>
                </c:pt>
                <c:pt idx="64">
                  <c:v>63.36</c:v>
                </c:pt>
                <c:pt idx="65">
                  <c:v>64.92</c:v>
                </c:pt>
                <c:pt idx="66">
                  <c:v>66.459999999999994</c:v>
                </c:pt>
                <c:pt idx="67">
                  <c:v>67.930000000000007</c:v>
                </c:pt>
                <c:pt idx="68">
                  <c:v>69.39</c:v>
                </c:pt>
                <c:pt idx="69">
                  <c:v>70.81</c:v>
                </c:pt>
                <c:pt idx="70">
                  <c:v>72.23</c:v>
                </c:pt>
                <c:pt idx="71">
                  <c:v>73.650000000000006</c:v>
                </c:pt>
                <c:pt idx="72">
                  <c:v>75.09</c:v>
                </c:pt>
                <c:pt idx="73">
                  <c:v>76.510000000000005</c:v>
                </c:pt>
                <c:pt idx="74">
                  <c:v>77.900000000000006</c:v>
                </c:pt>
                <c:pt idx="75">
                  <c:v>0</c:v>
                </c:pt>
                <c:pt idx="76">
                  <c:v>0</c:v>
                </c:pt>
                <c:pt idx="77">
                  <c:v>67.61</c:v>
                </c:pt>
                <c:pt idx="78">
                  <c:v>68.39</c:v>
                </c:pt>
                <c:pt idx="79">
                  <c:v>68.53</c:v>
                </c:pt>
                <c:pt idx="80">
                  <c:v>69.31</c:v>
                </c:pt>
                <c:pt idx="81">
                  <c:v>70.48</c:v>
                </c:pt>
                <c:pt idx="82">
                  <c:v>71.61</c:v>
                </c:pt>
                <c:pt idx="83">
                  <c:v>72.77</c:v>
                </c:pt>
                <c:pt idx="84">
                  <c:v>73.94</c:v>
                </c:pt>
                <c:pt idx="85">
                  <c:v>75.11</c:v>
                </c:pt>
                <c:pt idx="86">
                  <c:v>76.3</c:v>
                </c:pt>
                <c:pt idx="87">
                  <c:v>77.48</c:v>
                </c:pt>
                <c:pt idx="88">
                  <c:v>78.69</c:v>
                </c:pt>
                <c:pt idx="89">
                  <c:v>79.92</c:v>
                </c:pt>
                <c:pt idx="90">
                  <c:v>81.150000000000006</c:v>
                </c:pt>
                <c:pt idx="91">
                  <c:v>82.42</c:v>
                </c:pt>
                <c:pt idx="92">
                  <c:v>83.71</c:v>
                </c:pt>
                <c:pt idx="93">
                  <c:v>84.98</c:v>
                </c:pt>
                <c:pt idx="94">
                  <c:v>86.21</c:v>
                </c:pt>
              </c:numCache>
            </c:numRef>
          </c:yVal>
          <c:smooth val="0"/>
        </c:ser>
        <c:ser>
          <c:idx val="1"/>
          <c:order val="1"/>
          <c:spPr>
            <a:ln w="28575">
              <a:noFill/>
            </a:ln>
          </c:spPr>
          <c:xVal>
            <c:numRef>
              <c:f>'40h'!$A$2:$A$96</c:f>
              <c:numCache>
                <c:formatCode>General</c:formatCode>
                <c:ptCount val="95"/>
                <c:pt idx="0">
                  <c:v>30000</c:v>
                </c:pt>
                <c:pt idx="1">
                  <c:v>18720</c:v>
                </c:pt>
                <c:pt idx="2">
                  <c:v>11640</c:v>
                </c:pt>
                <c:pt idx="3">
                  <c:v>7260</c:v>
                </c:pt>
                <c:pt idx="4">
                  <c:v>4518</c:v>
                </c:pt>
                <c:pt idx="5">
                  <c:v>2814</c:v>
                </c:pt>
                <c:pt idx="6">
                  <c:v>1752</c:v>
                </c:pt>
                <c:pt idx="7">
                  <c:v>1092</c:v>
                </c:pt>
                <c:pt idx="8">
                  <c:v>678</c:v>
                </c:pt>
                <c:pt idx="9">
                  <c:v>424.2</c:v>
                </c:pt>
                <c:pt idx="10">
                  <c:v>264.60000000000002</c:v>
                </c:pt>
                <c:pt idx="11">
                  <c:v>164.4</c:v>
                </c:pt>
                <c:pt idx="12">
                  <c:v>102.6</c:v>
                </c:pt>
                <c:pt idx="13">
                  <c:v>64.2</c:v>
                </c:pt>
                <c:pt idx="14">
                  <c:v>39.840000000000003</c:v>
                </c:pt>
                <c:pt idx="15">
                  <c:v>24.84</c:v>
                </c:pt>
                <c:pt idx="16">
                  <c:v>15.48</c:v>
                </c:pt>
                <c:pt idx="17">
                  <c:v>9.66</c:v>
                </c:pt>
                <c:pt idx="18">
                  <c:v>6</c:v>
                </c:pt>
                <c:pt idx="19">
                  <c:v>1250</c:v>
                </c:pt>
                <c:pt idx="20">
                  <c:v>780</c:v>
                </c:pt>
                <c:pt idx="21">
                  <c:v>485</c:v>
                </c:pt>
                <c:pt idx="22">
                  <c:v>302.5</c:v>
                </c:pt>
                <c:pt idx="23">
                  <c:v>188.25</c:v>
                </c:pt>
                <c:pt idx="24">
                  <c:v>117.25</c:v>
                </c:pt>
                <c:pt idx="25">
                  <c:v>73</c:v>
                </c:pt>
                <c:pt idx="26">
                  <c:v>45.5</c:v>
                </c:pt>
                <c:pt idx="27">
                  <c:v>28.25</c:v>
                </c:pt>
                <c:pt idx="28">
                  <c:v>17.675000000000001</c:v>
                </c:pt>
                <c:pt idx="29">
                  <c:v>11.025</c:v>
                </c:pt>
                <c:pt idx="30">
                  <c:v>6.85</c:v>
                </c:pt>
                <c:pt idx="31">
                  <c:v>4.2750000000000004</c:v>
                </c:pt>
                <c:pt idx="32">
                  <c:v>2.6749999999999998</c:v>
                </c:pt>
                <c:pt idx="33">
                  <c:v>1.66</c:v>
                </c:pt>
                <c:pt idx="34">
                  <c:v>1.0349999999999999</c:v>
                </c:pt>
                <c:pt idx="35">
                  <c:v>0.64500000000000002</c:v>
                </c:pt>
                <c:pt idx="36">
                  <c:v>0.40250000000000002</c:v>
                </c:pt>
                <c:pt idx="37">
                  <c:v>0.25</c:v>
                </c:pt>
                <c:pt idx="38">
                  <c:v>50</c:v>
                </c:pt>
                <c:pt idx="39">
                  <c:v>31.2</c:v>
                </c:pt>
                <c:pt idx="40">
                  <c:v>19.399999999999999</c:v>
                </c:pt>
                <c:pt idx="41">
                  <c:v>12.1</c:v>
                </c:pt>
                <c:pt idx="42">
                  <c:v>7.53</c:v>
                </c:pt>
                <c:pt idx="43">
                  <c:v>4.6900000000000004</c:v>
                </c:pt>
                <c:pt idx="44">
                  <c:v>2.92</c:v>
                </c:pt>
                <c:pt idx="45">
                  <c:v>1.82</c:v>
                </c:pt>
                <c:pt idx="46">
                  <c:v>1.1299999999999999</c:v>
                </c:pt>
                <c:pt idx="47">
                  <c:v>0.70699999999999996</c:v>
                </c:pt>
                <c:pt idx="48">
                  <c:v>0.441</c:v>
                </c:pt>
                <c:pt idx="49">
                  <c:v>0.27400000000000002</c:v>
                </c:pt>
                <c:pt idx="50">
                  <c:v>0.17100000000000001</c:v>
                </c:pt>
                <c:pt idx="51">
                  <c:v>0.107</c:v>
                </c:pt>
                <c:pt idx="52">
                  <c:v>6.6400000000000001E-2</c:v>
                </c:pt>
                <c:pt idx="53">
                  <c:v>4.1399999999999999E-2</c:v>
                </c:pt>
                <c:pt idx="54">
                  <c:v>2.58E-2</c:v>
                </c:pt>
                <c:pt idx="55">
                  <c:v>1.61E-2</c:v>
                </c:pt>
                <c:pt idx="56">
                  <c:v>0.01</c:v>
                </c:pt>
                <c:pt idx="57">
                  <c:v>2.5</c:v>
                </c:pt>
                <c:pt idx="58">
                  <c:v>1.56</c:v>
                </c:pt>
                <c:pt idx="59">
                  <c:v>0.97</c:v>
                </c:pt>
                <c:pt idx="60">
                  <c:v>0.60499999999999998</c:v>
                </c:pt>
                <c:pt idx="61">
                  <c:v>0.3765</c:v>
                </c:pt>
                <c:pt idx="62">
                  <c:v>0.23449999999999999</c:v>
                </c:pt>
                <c:pt idx="63">
                  <c:v>0.14599999999999999</c:v>
                </c:pt>
                <c:pt idx="64">
                  <c:v>9.0999999999999998E-2</c:v>
                </c:pt>
                <c:pt idx="65">
                  <c:v>5.6500000000000002E-2</c:v>
                </c:pt>
                <c:pt idx="66">
                  <c:v>3.5349999999999999E-2</c:v>
                </c:pt>
                <c:pt idx="67">
                  <c:v>2.205E-2</c:v>
                </c:pt>
                <c:pt idx="68">
                  <c:v>1.37E-2</c:v>
                </c:pt>
                <c:pt idx="69">
                  <c:v>8.5500000000000003E-3</c:v>
                </c:pt>
                <c:pt idx="70">
                  <c:v>5.3499999999999997E-3</c:v>
                </c:pt>
                <c:pt idx="71">
                  <c:v>3.32E-3</c:v>
                </c:pt>
                <c:pt idx="72">
                  <c:v>2.0699999999999998E-3</c:v>
                </c:pt>
                <c:pt idx="73">
                  <c:v>1.2899999999999999E-3</c:v>
                </c:pt>
                <c:pt idx="74" formatCode="0.00E+00">
                  <c:v>8.0500000000000005E-4</c:v>
                </c:pt>
                <c:pt idx="75" formatCode="0.00E+00">
                  <c:v>5.0000000000000001E-4</c:v>
                </c:pt>
                <c:pt idx="76">
                  <c:v>0.2</c:v>
                </c:pt>
                <c:pt idx="77">
                  <c:v>0.12479999999999999</c:v>
                </c:pt>
                <c:pt idx="78">
                  <c:v>7.7600000000000002E-2</c:v>
                </c:pt>
                <c:pt idx="79">
                  <c:v>4.8399999999999999E-2</c:v>
                </c:pt>
                <c:pt idx="80">
                  <c:v>3.0120000000000001E-2</c:v>
                </c:pt>
                <c:pt idx="81">
                  <c:v>1.8759999999999999E-2</c:v>
                </c:pt>
                <c:pt idx="82">
                  <c:v>1.1679999999999999E-2</c:v>
                </c:pt>
                <c:pt idx="83">
                  <c:v>7.28E-3</c:v>
                </c:pt>
                <c:pt idx="84">
                  <c:v>4.5199999999999997E-3</c:v>
                </c:pt>
                <c:pt idx="85">
                  <c:v>2.8300000000000001E-3</c:v>
                </c:pt>
                <c:pt idx="86">
                  <c:v>1.7600000000000001E-3</c:v>
                </c:pt>
                <c:pt idx="87">
                  <c:v>1.1000000000000001E-3</c:v>
                </c:pt>
                <c:pt idx="88" formatCode="0.00E+00">
                  <c:v>6.8400000000000004E-4</c:v>
                </c:pt>
                <c:pt idx="89" formatCode="0.00E+00">
                  <c:v>4.28E-4</c:v>
                </c:pt>
                <c:pt idx="90" formatCode="0.00E+00">
                  <c:v>2.656E-4</c:v>
                </c:pt>
                <c:pt idx="91" formatCode="0.00E+00">
                  <c:v>1.6559999999999999E-4</c:v>
                </c:pt>
                <c:pt idx="92" formatCode="0.00E+00">
                  <c:v>1.032E-4</c:v>
                </c:pt>
                <c:pt idx="93" formatCode="0.00E+00">
                  <c:v>6.4399999999999993E-5</c:v>
                </c:pt>
                <c:pt idx="94" formatCode="0.00E+00">
                  <c:v>4.0000000000000003E-5</c:v>
                </c:pt>
              </c:numCache>
            </c:numRef>
          </c:xVal>
          <c:yVal>
            <c:numRef>
              <c:f>'40h'!$K$2:$K$96</c:f>
              <c:numCache>
                <c:formatCode>General</c:formatCode>
                <c:ptCount val="95"/>
                <c:pt idx="0">
                  <c:v>5.7769791137721131E-3</c:v>
                </c:pt>
                <c:pt idx="1">
                  <c:v>9.2579792997948031E-3</c:v>
                </c:pt>
                <c:pt idx="2">
                  <c:v>1.4889121142551576E-2</c:v>
                </c:pt>
                <c:pt idx="3">
                  <c:v>2.3871813219308778E-2</c:v>
                </c:pt>
                <c:pt idx="4">
                  <c:v>3.8359749470116604E-2</c:v>
                </c:pt>
                <c:pt idx="5">
                  <c:v>6.1588239961079386E-2</c:v>
                </c:pt>
                <c:pt idx="6">
                  <c:v>9.892077728392995E-2</c:v>
                </c:pt>
                <c:pt idx="7">
                  <c:v>0.15870781203916112</c:v>
                </c:pt>
                <c:pt idx="8">
                  <c:v>0.25561684980334759</c:v>
                </c:pt>
                <c:pt idx="9">
                  <c:v>0.4085488843054757</c:v>
                </c:pt>
                <c:pt idx="10">
                  <c:v>0.6549577666725529</c:v>
                </c:pt>
                <c:pt idx="11">
                  <c:v>1.0540743385154627</c:v>
                </c:pt>
                <c:pt idx="12">
                  <c:v>1.6886860474692214</c:v>
                </c:pt>
                <c:pt idx="13">
                  <c:v>2.6975280801335613</c:v>
                </c:pt>
                <c:pt idx="14">
                  <c:v>4.3418049253187041</c:v>
                </c:pt>
                <c:pt idx="15">
                  <c:v>6.9428453895540487</c:v>
                </c:pt>
                <c:pt idx="16">
                  <c:v>11.056383085266729</c:v>
                </c:pt>
                <c:pt idx="17">
                  <c:v>17.386813996307968</c:v>
                </c:pt>
                <c:pt idx="18">
                  <c:v>26.754342012258718</c:v>
                </c:pt>
                <c:pt idx="19">
                  <c:v>0.13864722857526623</c:v>
                </c:pt>
                <c:pt idx="20">
                  <c:v>0.22219039131673823</c:v>
                </c:pt>
                <c:pt idx="21">
                  <c:v>0.35733428244363891</c:v>
                </c:pt>
                <c:pt idx="22">
                  <c:v>0.57290445639132936</c:v>
                </c:pt>
                <c:pt idx="23">
                  <c:v>0.92055490619008984</c:v>
                </c:pt>
                <c:pt idx="24">
                  <c:v>1.4777905443920663</c:v>
                </c:pt>
                <c:pt idx="25">
                  <c:v>2.3727436882736308</c:v>
                </c:pt>
                <c:pt idx="26">
                  <c:v>3.8034007382565616</c:v>
                </c:pt>
                <c:pt idx="27">
                  <c:v>6.1115603811406976</c:v>
                </c:pt>
                <c:pt idx="28">
                  <c:v>9.7112629850484637</c:v>
                </c:pt>
                <c:pt idx="29">
                  <c:v>15.342155489338156</c:v>
                </c:pt>
                <c:pt idx="30">
                  <c:v>23.825267651956288</c:v>
                </c:pt>
                <c:pt idx="31">
                  <c:v>35.281699461942019</c:v>
                </c:pt>
                <c:pt idx="32">
                  <c:v>48.512050830899589</c:v>
                </c:pt>
                <c:pt idx="33">
                  <c:v>61.242322369765155</c:v>
                </c:pt>
                <c:pt idx="34">
                  <c:v>71.110632627347556</c:v>
                </c:pt>
                <c:pt idx="35">
                  <c:v>77.962765283659252</c:v>
                </c:pt>
                <c:pt idx="36">
                  <c:v>82.4204176972396</c:v>
                </c:pt>
                <c:pt idx="37">
                  <c:v>85.275267191870782</c:v>
                </c:pt>
                <c:pt idx="38">
                  <c:v>3.4619682091204735</c:v>
                </c:pt>
                <c:pt idx="39">
                  <c:v>5.537481650603274</c:v>
                </c:pt>
                <c:pt idx="40">
                  <c:v>8.8621181887658427</c:v>
                </c:pt>
                <c:pt idx="41">
                  <c:v>14.035437707068214</c:v>
                </c:pt>
                <c:pt idx="42">
                  <c:v>21.885447433485066</c:v>
                </c:pt>
                <c:pt idx="43">
                  <c:v>32.820024840141905</c:v>
                </c:pt>
                <c:pt idx="44">
                  <c:v>46.01013594666825</c:v>
                </c:pt>
                <c:pt idx="45">
                  <c:v>58.965146305524208</c:v>
                </c:pt>
                <c:pt idx="46">
                  <c:v>69.515516131716183</c:v>
                </c:pt>
                <c:pt idx="47">
                  <c:v>76.844263954227799</c:v>
                </c:pt>
                <c:pt idx="48">
                  <c:v>81.705070844764265</c:v>
                </c:pt>
                <c:pt idx="49">
                  <c:v>84.824049475411258</c:v>
                </c:pt>
                <c:pt idx="50">
                  <c:v>86.764381521544337</c:v>
                </c:pt>
                <c:pt idx="51">
                  <c:v>87.974062982661067</c:v>
                </c:pt>
                <c:pt idx="52">
                  <c:v>88.742460758335525</c:v>
                </c:pt>
                <c:pt idx="53">
                  <c:v>89.215854894316209</c:v>
                </c:pt>
                <c:pt idx="54">
                  <c:v>89.511311200073195</c:v>
                </c:pt>
                <c:pt idx="55">
                  <c:v>89.695038520385893</c:v>
                </c:pt>
                <c:pt idx="56">
                  <c:v>89.810581833256919</c:v>
                </c:pt>
                <c:pt idx="57">
                  <c:v>50.426415534473001</c:v>
                </c:pt>
                <c:pt idx="58">
                  <c:v>62.718334783656914</c:v>
                </c:pt>
                <c:pt idx="59">
                  <c:v>72.219976445885607</c:v>
                </c:pt>
                <c:pt idx="60">
                  <c:v>78.689408935898626</c:v>
                </c:pt>
                <c:pt idx="61">
                  <c:v>82.90487111552379</c:v>
                </c:pt>
                <c:pt idx="62">
                  <c:v>85.566994658872602</c:v>
                </c:pt>
                <c:pt idx="63">
                  <c:v>87.236629334263782</c:v>
                </c:pt>
                <c:pt idx="64">
                  <c:v>88.276808149356157</c:v>
                </c:pt>
                <c:pt idx="65">
                  <c:v>88.929907898241282</c:v>
                </c:pt>
                <c:pt idx="66">
                  <c:v>89.330434822586966</c:v>
                </c:pt>
                <c:pt idx="67">
                  <c:v>89.582338818714533</c:v>
                </c:pt>
                <c:pt idx="68">
                  <c:v>89.74049794058304</c:v>
                </c:pt>
                <c:pt idx="69">
                  <c:v>89.838047308734929</c:v>
                </c:pt>
                <c:pt idx="70">
                  <c:v>89.898661017271863</c:v>
                </c:pt>
                <c:pt idx="71">
                  <c:v>89.937112964787545</c:v>
                </c:pt>
                <c:pt idx="72">
                  <c:v>89.960790302758241</c:v>
                </c:pt>
                <c:pt idx="73">
                  <c:v>89.975564968951048</c:v>
                </c:pt>
                <c:pt idx="74">
                  <c:v>89.984751782385629</c:v>
                </c:pt>
                <c:pt idx="75">
                  <c:v>89.990529057245041</c:v>
                </c:pt>
                <c:pt idx="76">
                  <c:v>86.217129114043516</c:v>
                </c:pt>
                <c:pt idx="77">
                  <c:v>87.637392663161663</c:v>
                </c:pt>
                <c:pt idx="78">
                  <c:v>88.530432012990843</c:v>
                </c:pt>
                <c:pt idx="79">
                  <c:v>89.083290962818708</c:v>
                </c:pt>
                <c:pt idx="80">
                  <c:v>89.429489258924136</c:v>
                </c:pt>
                <c:pt idx="81">
                  <c:v>89.644654780680099</c:v>
                </c:pt>
                <c:pt idx="82">
                  <c:v>89.778759874811456</c:v>
                </c:pt>
                <c:pt idx="83">
                  <c:v>89.862103338485596</c:v>
                </c:pt>
                <c:pt idx="84">
                  <c:v>89.914382740441553</c:v>
                </c:pt>
                <c:pt idx="85">
                  <c:v>89.946394479159608</c:v>
                </c:pt>
                <c:pt idx="86">
                  <c:v>89.966662284961103</c:v>
                </c:pt>
                <c:pt idx="87">
                  <c:v>89.979163926667823</c:v>
                </c:pt>
                <c:pt idx="88">
                  <c:v>89.98704375041406</c:v>
                </c:pt>
                <c:pt idx="89">
                  <c:v>89.991892872982021</c:v>
                </c:pt>
                <c:pt idx="90">
                  <c:v>89.994969035175686</c:v>
                </c:pt>
                <c:pt idx="91">
                  <c:v>89.996863223734124</c:v>
                </c:pt>
                <c:pt idx="92">
                  <c:v>89.998045197398326</c:v>
                </c:pt>
                <c:pt idx="93">
                  <c:v>89.998780142562239</c:v>
                </c:pt>
                <c:pt idx="94">
                  <c:v>89.999242324572748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909696"/>
        <c:axId val="46931968"/>
      </c:scatterChart>
      <c:valAx>
        <c:axId val="46909696"/>
        <c:scaling>
          <c:logBase val="10"/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46931968"/>
        <c:crosses val="autoZero"/>
        <c:crossBetween val="midCat"/>
      </c:valAx>
      <c:valAx>
        <c:axId val="46931968"/>
        <c:scaling>
          <c:logBase val="10"/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46909696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'80h'!$A$2:$A$96</c:f>
              <c:numCache>
                <c:formatCode>General</c:formatCode>
                <c:ptCount val="95"/>
                <c:pt idx="0">
                  <c:v>30000</c:v>
                </c:pt>
                <c:pt idx="1">
                  <c:v>18720</c:v>
                </c:pt>
                <c:pt idx="2">
                  <c:v>11640</c:v>
                </c:pt>
                <c:pt idx="3">
                  <c:v>7260</c:v>
                </c:pt>
                <c:pt idx="4">
                  <c:v>4518</c:v>
                </c:pt>
                <c:pt idx="5">
                  <c:v>2814</c:v>
                </c:pt>
                <c:pt idx="6">
                  <c:v>1752</c:v>
                </c:pt>
                <c:pt idx="7">
                  <c:v>1092</c:v>
                </c:pt>
                <c:pt idx="8">
                  <c:v>678</c:v>
                </c:pt>
                <c:pt idx="9">
                  <c:v>424.2</c:v>
                </c:pt>
                <c:pt idx="10">
                  <c:v>264.60000000000002</c:v>
                </c:pt>
                <c:pt idx="11">
                  <c:v>164.4</c:v>
                </c:pt>
                <c:pt idx="12">
                  <c:v>102.6</c:v>
                </c:pt>
                <c:pt idx="13">
                  <c:v>64.2</c:v>
                </c:pt>
                <c:pt idx="14">
                  <c:v>39.840000000000003</c:v>
                </c:pt>
                <c:pt idx="15">
                  <c:v>24.84</c:v>
                </c:pt>
                <c:pt idx="16">
                  <c:v>15.48</c:v>
                </c:pt>
                <c:pt idx="17">
                  <c:v>9.66</c:v>
                </c:pt>
                <c:pt idx="18">
                  <c:v>6</c:v>
                </c:pt>
                <c:pt idx="19">
                  <c:v>1250</c:v>
                </c:pt>
                <c:pt idx="20">
                  <c:v>780</c:v>
                </c:pt>
                <c:pt idx="21">
                  <c:v>485</c:v>
                </c:pt>
                <c:pt idx="22">
                  <c:v>302.5</c:v>
                </c:pt>
                <c:pt idx="23">
                  <c:v>188.25</c:v>
                </c:pt>
                <c:pt idx="24">
                  <c:v>117.25</c:v>
                </c:pt>
                <c:pt idx="25">
                  <c:v>73</c:v>
                </c:pt>
                <c:pt idx="26">
                  <c:v>45.5</c:v>
                </c:pt>
                <c:pt idx="27">
                  <c:v>28.25</c:v>
                </c:pt>
                <c:pt idx="28">
                  <c:v>17.675000000000001</c:v>
                </c:pt>
                <c:pt idx="29">
                  <c:v>11.025</c:v>
                </c:pt>
                <c:pt idx="30">
                  <c:v>6.85</c:v>
                </c:pt>
                <c:pt idx="31">
                  <c:v>4.2750000000000004</c:v>
                </c:pt>
                <c:pt idx="32">
                  <c:v>2.6749999999999998</c:v>
                </c:pt>
                <c:pt idx="33">
                  <c:v>1.66</c:v>
                </c:pt>
                <c:pt idx="34">
                  <c:v>1.0349999999999999</c:v>
                </c:pt>
                <c:pt idx="35">
                  <c:v>0.64500000000000002</c:v>
                </c:pt>
                <c:pt idx="36">
                  <c:v>0.40250000000000002</c:v>
                </c:pt>
                <c:pt idx="37">
                  <c:v>0.25</c:v>
                </c:pt>
                <c:pt idx="38">
                  <c:v>50</c:v>
                </c:pt>
                <c:pt idx="39">
                  <c:v>31.2</c:v>
                </c:pt>
                <c:pt idx="40">
                  <c:v>19.399999999999999</c:v>
                </c:pt>
                <c:pt idx="41">
                  <c:v>12.1</c:v>
                </c:pt>
                <c:pt idx="42">
                  <c:v>7.53</c:v>
                </c:pt>
                <c:pt idx="43">
                  <c:v>4.6900000000000004</c:v>
                </c:pt>
                <c:pt idx="44">
                  <c:v>2.92</c:v>
                </c:pt>
                <c:pt idx="45">
                  <c:v>1.82</c:v>
                </c:pt>
                <c:pt idx="46">
                  <c:v>1.1299999999999999</c:v>
                </c:pt>
                <c:pt idx="47">
                  <c:v>0.70699999999999996</c:v>
                </c:pt>
                <c:pt idx="48">
                  <c:v>0.441</c:v>
                </c:pt>
                <c:pt idx="49">
                  <c:v>0.27400000000000002</c:v>
                </c:pt>
                <c:pt idx="50">
                  <c:v>0.17100000000000001</c:v>
                </c:pt>
                <c:pt idx="51">
                  <c:v>0.107</c:v>
                </c:pt>
                <c:pt idx="52">
                  <c:v>6.6400000000000001E-2</c:v>
                </c:pt>
                <c:pt idx="53">
                  <c:v>4.1399999999999999E-2</c:v>
                </c:pt>
                <c:pt idx="54">
                  <c:v>2.58E-2</c:v>
                </c:pt>
                <c:pt idx="55">
                  <c:v>1.61E-2</c:v>
                </c:pt>
                <c:pt idx="56">
                  <c:v>0.01</c:v>
                </c:pt>
                <c:pt idx="57">
                  <c:v>2.5</c:v>
                </c:pt>
                <c:pt idx="58">
                  <c:v>1.56</c:v>
                </c:pt>
                <c:pt idx="59">
                  <c:v>0.97</c:v>
                </c:pt>
                <c:pt idx="60">
                  <c:v>0.60499999999999998</c:v>
                </c:pt>
                <c:pt idx="61">
                  <c:v>0.3765</c:v>
                </c:pt>
                <c:pt idx="62">
                  <c:v>0.23449999999999999</c:v>
                </c:pt>
                <c:pt idx="63">
                  <c:v>0.14599999999999999</c:v>
                </c:pt>
                <c:pt idx="64">
                  <c:v>9.0999999999999998E-2</c:v>
                </c:pt>
                <c:pt idx="65">
                  <c:v>5.6500000000000002E-2</c:v>
                </c:pt>
                <c:pt idx="66">
                  <c:v>3.5349999999999999E-2</c:v>
                </c:pt>
                <c:pt idx="67">
                  <c:v>2.205E-2</c:v>
                </c:pt>
                <c:pt idx="68">
                  <c:v>1.37E-2</c:v>
                </c:pt>
                <c:pt idx="69">
                  <c:v>8.5500000000000003E-3</c:v>
                </c:pt>
                <c:pt idx="70">
                  <c:v>5.3499999999999997E-3</c:v>
                </c:pt>
                <c:pt idx="71">
                  <c:v>3.32E-3</c:v>
                </c:pt>
                <c:pt idx="72">
                  <c:v>2.0699999999999998E-3</c:v>
                </c:pt>
                <c:pt idx="73">
                  <c:v>1.2899999999999999E-3</c:v>
                </c:pt>
                <c:pt idx="74" formatCode="0.00E+00">
                  <c:v>8.0500000000000005E-4</c:v>
                </c:pt>
                <c:pt idx="75" formatCode="0.00E+00">
                  <c:v>5.0000000000000001E-4</c:v>
                </c:pt>
                <c:pt idx="76">
                  <c:v>0.2</c:v>
                </c:pt>
                <c:pt idx="77">
                  <c:v>0.12479999999999999</c:v>
                </c:pt>
                <c:pt idx="78">
                  <c:v>7.7600000000000002E-2</c:v>
                </c:pt>
                <c:pt idx="79">
                  <c:v>4.8399999999999999E-2</c:v>
                </c:pt>
                <c:pt idx="80">
                  <c:v>3.0120000000000001E-2</c:v>
                </c:pt>
                <c:pt idx="81">
                  <c:v>1.8759999999999999E-2</c:v>
                </c:pt>
                <c:pt idx="82">
                  <c:v>1.1679999999999999E-2</c:v>
                </c:pt>
                <c:pt idx="83">
                  <c:v>7.28E-3</c:v>
                </c:pt>
                <c:pt idx="84">
                  <c:v>4.5199999999999997E-3</c:v>
                </c:pt>
                <c:pt idx="85">
                  <c:v>2.8300000000000001E-3</c:v>
                </c:pt>
                <c:pt idx="86">
                  <c:v>1.7600000000000001E-3</c:v>
                </c:pt>
                <c:pt idx="87">
                  <c:v>1.1000000000000001E-3</c:v>
                </c:pt>
                <c:pt idx="88" formatCode="0.00E+00">
                  <c:v>6.8400000000000004E-4</c:v>
                </c:pt>
                <c:pt idx="89" formatCode="0.00E+00">
                  <c:v>4.28E-4</c:v>
                </c:pt>
                <c:pt idx="90" formatCode="0.00E+00">
                  <c:v>2.656E-4</c:v>
                </c:pt>
                <c:pt idx="91" formatCode="0.00E+00">
                  <c:v>1.6559999999999999E-4</c:v>
                </c:pt>
                <c:pt idx="92" formatCode="0.00E+00">
                  <c:v>1.032E-4</c:v>
                </c:pt>
                <c:pt idx="93" formatCode="0.00E+00">
                  <c:v>6.4399999999999993E-5</c:v>
                </c:pt>
                <c:pt idx="94" formatCode="0.00E+00">
                  <c:v>4.0000000000000003E-5</c:v>
                </c:pt>
              </c:numCache>
            </c:numRef>
          </c:xVal>
          <c:yVal>
            <c:numRef>
              <c:f>'80h'!$B$2:$B$96</c:f>
              <c:numCache>
                <c:formatCode>0.00E+00</c:formatCode>
                <c:ptCount val="95"/>
                <c:pt idx="0">
                  <c:v>210370000</c:v>
                </c:pt>
                <c:pt idx="1">
                  <c:v>189020000</c:v>
                </c:pt>
                <c:pt idx="2">
                  <c:v>169460000</c:v>
                </c:pt>
                <c:pt idx="3">
                  <c:v>151270000</c:v>
                </c:pt>
                <c:pt idx="4">
                  <c:v>134340000</c:v>
                </c:pt>
                <c:pt idx="5">
                  <c:v>118530000</c:v>
                </c:pt>
                <c:pt idx="6">
                  <c:v>104340000</c:v>
                </c:pt>
                <c:pt idx="7">
                  <c:v>90930000</c:v>
                </c:pt>
                <c:pt idx="8">
                  <c:v>79129000</c:v>
                </c:pt>
                <c:pt idx="9">
                  <c:v>68318000</c:v>
                </c:pt>
                <c:pt idx="10">
                  <c:v>58653000</c:v>
                </c:pt>
                <c:pt idx="11">
                  <c:v>49954000</c:v>
                </c:pt>
                <c:pt idx="12">
                  <c:v>42395000</c:v>
                </c:pt>
                <c:pt idx="13">
                  <c:v>35729000</c:v>
                </c:pt>
                <c:pt idx="14">
                  <c:v>29980000</c:v>
                </c:pt>
                <c:pt idx="15">
                  <c:v>25104000</c:v>
                </c:pt>
                <c:pt idx="16">
                  <c:v>21067000</c:v>
                </c:pt>
                <c:pt idx="17">
                  <c:v>17590000</c:v>
                </c:pt>
                <c:pt idx="18">
                  <c:v>14629000</c:v>
                </c:pt>
                <c:pt idx="19">
                  <c:v>101450000</c:v>
                </c:pt>
                <c:pt idx="20">
                  <c:v>87442000</c:v>
                </c:pt>
                <c:pt idx="21">
                  <c:v>75157000</c:v>
                </c:pt>
                <c:pt idx="22">
                  <c:v>64456000</c:v>
                </c:pt>
                <c:pt idx="23">
                  <c:v>54874000</c:v>
                </c:pt>
                <c:pt idx="24">
                  <c:v>46521000</c:v>
                </c:pt>
                <c:pt idx="25">
                  <c:v>39190000</c:v>
                </c:pt>
                <c:pt idx="26">
                  <c:v>32780000</c:v>
                </c:pt>
                <c:pt idx="27">
                  <c:v>27262000</c:v>
                </c:pt>
                <c:pt idx="28">
                  <c:v>22529000</c:v>
                </c:pt>
                <c:pt idx="29">
                  <c:v>18470000</c:v>
                </c:pt>
                <c:pt idx="30">
                  <c:v>15054000</c:v>
                </c:pt>
                <c:pt idx="31">
                  <c:v>12186000</c:v>
                </c:pt>
                <c:pt idx="32">
                  <c:v>9784200</c:v>
                </c:pt>
                <c:pt idx="33">
                  <c:v>7785800</c:v>
                </c:pt>
                <c:pt idx="34">
                  <c:v>6122000</c:v>
                </c:pt>
                <c:pt idx="35">
                  <c:v>4752100</c:v>
                </c:pt>
                <c:pt idx="36">
                  <c:v>3675400</c:v>
                </c:pt>
                <c:pt idx="37">
                  <c:v>2835400</c:v>
                </c:pt>
                <c:pt idx="38">
                  <c:v>35884000</c:v>
                </c:pt>
                <c:pt idx="39">
                  <c:v>29274000</c:v>
                </c:pt>
                <c:pt idx="40">
                  <c:v>23822000</c:v>
                </c:pt>
                <c:pt idx="41">
                  <c:v>19320000</c:v>
                </c:pt>
                <c:pt idx="42">
                  <c:v>15582000</c:v>
                </c:pt>
                <c:pt idx="43">
                  <c:v>12488000</c:v>
                </c:pt>
                <c:pt idx="44">
                  <c:v>9939200</c:v>
                </c:pt>
                <c:pt idx="45">
                  <c:v>7854800</c:v>
                </c:pt>
                <c:pt idx="46">
                  <c:v>6164400</c:v>
                </c:pt>
                <c:pt idx="47">
                  <c:v>4797400</c:v>
                </c:pt>
                <c:pt idx="48">
                  <c:v>3701500</c:v>
                </c:pt>
                <c:pt idx="49">
                  <c:v>2825300</c:v>
                </c:pt>
                <c:pt idx="50">
                  <c:v>2138300</c:v>
                </c:pt>
                <c:pt idx="51">
                  <c:v>1603700</c:v>
                </c:pt>
                <c:pt idx="52">
                  <c:v>1188700</c:v>
                </c:pt>
                <c:pt idx="53" formatCode="General">
                  <c:v>871680</c:v>
                </c:pt>
                <c:pt idx="54" formatCode="General">
                  <c:v>630690</c:v>
                </c:pt>
                <c:pt idx="55" formatCode="General">
                  <c:v>454110</c:v>
                </c:pt>
                <c:pt idx="56" formatCode="General">
                  <c:v>326890</c:v>
                </c:pt>
                <c:pt idx="57">
                  <c:v>9516200</c:v>
                </c:pt>
                <c:pt idx="58">
                  <c:v>7643400</c:v>
                </c:pt>
                <c:pt idx="59">
                  <c:v>5953200</c:v>
                </c:pt>
                <c:pt idx="60">
                  <c:v>4564100</c:v>
                </c:pt>
                <c:pt idx="61">
                  <c:v>3462400</c:v>
                </c:pt>
                <c:pt idx="62">
                  <c:v>2602800</c:v>
                </c:pt>
                <c:pt idx="63">
                  <c:v>1940400</c:v>
                </c:pt>
                <c:pt idx="64">
                  <c:v>1436200</c:v>
                </c:pt>
                <c:pt idx="65">
                  <c:v>1052900</c:v>
                </c:pt>
                <c:pt idx="66" formatCode="General">
                  <c:v>766470</c:v>
                </c:pt>
                <c:pt idx="67" formatCode="General">
                  <c:v>553170</c:v>
                </c:pt>
                <c:pt idx="68" formatCode="General">
                  <c:v>396180</c:v>
                </c:pt>
                <c:pt idx="69" formatCode="General">
                  <c:v>281410</c:v>
                </c:pt>
                <c:pt idx="70" formatCode="General">
                  <c:v>198040</c:v>
                </c:pt>
                <c:pt idx="71" formatCode="General">
                  <c:v>137760</c:v>
                </c:pt>
                <c:pt idx="72" formatCode="General">
                  <c:v>94658</c:v>
                </c:pt>
                <c:pt idx="73" formatCode="General">
                  <c:v>64598</c:v>
                </c:pt>
                <c:pt idx="74" formatCode="General">
                  <c:v>43960</c:v>
                </c:pt>
                <c:pt idx="75" formatCode="General">
                  <c:v>29576</c:v>
                </c:pt>
                <c:pt idx="76">
                  <c:v>1765700</c:v>
                </c:pt>
                <c:pt idx="77">
                  <c:v>1667600</c:v>
                </c:pt>
                <c:pt idx="78">
                  <c:v>1297700</c:v>
                </c:pt>
                <c:pt idx="79" formatCode="General">
                  <c:v>960460</c:v>
                </c:pt>
                <c:pt idx="80" formatCode="General">
                  <c:v>691830</c:v>
                </c:pt>
                <c:pt idx="81" formatCode="General">
                  <c:v>493380</c:v>
                </c:pt>
                <c:pt idx="82" formatCode="General">
                  <c:v>348770</c:v>
                </c:pt>
                <c:pt idx="83" formatCode="General">
                  <c:v>245050</c:v>
                </c:pt>
                <c:pt idx="84" formatCode="General">
                  <c:v>170810</c:v>
                </c:pt>
                <c:pt idx="85" formatCode="General">
                  <c:v>118270</c:v>
                </c:pt>
                <c:pt idx="86" formatCode="General">
                  <c:v>81354</c:v>
                </c:pt>
                <c:pt idx="87" formatCode="General">
                  <c:v>55613</c:v>
                </c:pt>
                <c:pt idx="88" formatCode="General">
                  <c:v>37745</c:v>
                </c:pt>
                <c:pt idx="89" formatCode="General">
                  <c:v>25396</c:v>
                </c:pt>
                <c:pt idx="90" formatCode="General">
                  <c:v>16914</c:v>
                </c:pt>
                <c:pt idx="91" formatCode="General">
                  <c:v>11137</c:v>
                </c:pt>
                <c:pt idx="92" formatCode="General">
                  <c:v>7292.3</c:v>
                </c:pt>
                <c:pt idx="93" formatCode="General">
                  <c:v>4764.3</c:v>
                </c:pt>
                <c:pt idx="94" formatCode="General">
                  <c:v>3075.3</c:v>
                </c:pt>
              </c:numCache>
            </c:numRef>
          </c:yVal>
          <c:smooth val="0"/>
        </c:ser>
        <c:ser>
          <c:idx val="1"/>
          <c:order val="1"/>
          <c:spPr>
            <a:ln w="28575">
              <a:noFill/>
            </a:ln>
          </c:spPr>
          <c:xVal>
            <c:numRef>
              <c:f>'80h'!$A$2:$A$96</c:f>
              <c:numCache>
                <c:formatCode>General</c:formatCode>
                <c:ptCount val="95"/>
                <c:pt idx="0">
                  <c:v>30000</c:v>
                </c:pt>
                <c:pt idx="1">
                  <c:v>18720</c:v>
                </c:pt>
                <c:pt idx="2">
                  <c:v>11640</c:v>
                </c:pt>
                <c:pt idx="3">
                  <c:v>7260</c:v>
                </c:pt>
                <c:pt idx="4">
                  <c:v>4518</c:v>
                </c:pt>
                <c:pt idx="5">
                  <c:v>2814</c:v>
                </c:pt>
                <c:pt idx="6">
                  <c:v>1752</c:v>
                </c:pt>
                <c:pt idx="7">
                  <c:v>1092</c:v>
                </c:pt>
                <c:pt idx="8">
                  <c:v>678</c:v>
                </c:pt>
                <c:pt idx="9">
                  <c:v>424.2</c:v>
                </c:pt>
                <c:pt idx="10">
                  <c:v>264.60000000000002</c:v>
                </c:pt>
                <c:pt idx="11">
                  <c:v>164.4</c:v>
                </c:pt>
                <c:pt idx="12">
                  <c:v>102.6</c:v>
                </c:pt>
                <c:pt idx="13">
                  <c:v>64.2</c:v>
                </c:pt>
                <c:pt idx="14">
                  <c:v>39.840000000000003</c:v>
                </c:pt>
                <c:pt idx="15">
                  <c:v>24.84</c:v>
                </c:pt>
                <c:pt idx="16">
                  <c:v>15.48</c:v>
                </c:pt>
                <c:pt idx="17">
                  <c:v>9.66</c:v>
                </c:pt>
                <c:pt idx="18">
                  <c:v>6</c:v>
                </c:pt>
                <c:pt idx="19">
                  <c:v>1250</c:v>
                </c:pt>
                <c:pt idx="20">
                  <c:v>780</c:v>
                </c:pt>
                <c:pt idx="21">
                  <c:v>485</c:v>
                </c:pt>
                <c:pt idx="22">
                  <c:v>302.5</c:v>
                </c:pt>
                <c:pt idx="23">
                  <c:v>188.25</c:v>
                </c:pt>
                <c:pt idx="24">
                  <c:v>117.25</c:v>
                </c:pt>
                <c:pt idx="25">
                  <c:v>73</c:v>
                </c:pt>
                <c:pt idx="26">
                  <c:v>45.5</c:v>
                </c:pt>
                <c:pt idx="27">
                  <c:v>28.25</c:v>
                </c:pt>
                <c:pt idx="28">
                  <c:v>17.675000000000001</c:v>
                </c:pt>
                <c:pt idx="29">
                  <c:v>11.025</c:v>
                </c:pt>
                <c:pt idx="30">
                  <c:v>6.85</c:v>
                </c:pt>
                <c:pt idx="31">
                  <c:v>4.2750000000000004</c:v>
                </c:pt>
                <c:pt idx="32">
                  <c:v>2.6749999999999998</c:v>
                </c:pt>
                <c:pt idx="33">
                  <c:v>1.66</c:v>
                </c:pt>
                <c:pt idx="34">
                  <c:v>1.0349999999999999</c:v>
                </c:pt>
                <c:pt idx="35">
                  <c:v>0.64500000000000002</c:v>
                </c:pt>
                <c:pt idx="36">
                  <c:v>0.40250000000000002</c:v>
                </c:pt>
                <c:pt idx="37">
                  <c:v>0.25</c:v>
                </c:pt>
                <c:pt idx="38">
                  <c:v>50</c:v>
                </c:pt>
                <c:pt idx="39">
                  <c:v>31.2</c:v>
                </c:pt>
                <c:pt idx="40">
                  <c:v>19.399999999999999</c:v>
                </c:pt>
                <c:pt idx="41">
                  <c:v>12.1</c:v>
                </c:pt>
                <c:pt idx="42">
                  <c:v>7.53</c:v>
                </c:pt>
                <c:pt idx="43">
                  <c:v>4.6900000000000004</c:v>
                </c:pt>
                <c:pt idx="44">
                  <c:v>2.92</c:v>
                </c:pt>
                <c:pt idx="45">
                  <c:v>1.82</c:v>
                </c:pt>
                <c:pt idx="46">
                  <c:v>1.1299999999999999</c:v>
                </c:pt>
                <c:pt idx="47">
                  <c:v>0.70699999999999996</c:v>
                </c:pt>
                <c:pt idx="48">
                  <c:v>0.441</c:v>
                </c:pt>
                <c:pt idx="49">
                  <c:v>0.27400000000000002</c:v>
                </c:pt>
                <c:pt idx="50">
                  <c:v>0.17100000000000001</c:v>
                </c:pt>
                <c:pt idx="51">
                  <c:v>0.107</c:v>
                </c:pt>
                <c:pt idx="52">
                  <c:v>6.6400000000000001E-2</c:v>
                </c:pt>
                <c:pt idx="53">
                  <c:v>4.1399999999999999E-2</c:v>
                </c:pt>
                <c:pt idx="54">
                  <c:v>2.58E-2</c:v>
                </c:pt>
                <c:pt idx="55">
                  <c:v>1.61E-2</c:v>
                </c:pt>
                <c:pt idx="56">
                  <c:v>0.01</c:v>
                </c:pt>
                <c:pt idx="57">
                  <c:v>2.5</c:v>
                </c:pt>
                <c:pt idx="58">
                  <c:v>1.56</c:v>
                </c:pt>
                <c:pt idx="59">
                  <c:v>0.97</c:v>
                </c:pt>
                <c:pt idx="60">
                  <c:v>0.60499999999999998</c:v>
                </c:pt>
                <c:pt idx="61">
                  <c:v>0.3765</c:v>
                </c:pt>
                <c:pt idx="62">
                  <c:v>0.23449999999999999</c:v>
                </c:pt>
                <c:pt idx="63">
                  <c:v>0.14599999999999999</c:v>
                </c:pt>
                <c:pt idx="64">
                  <c:v>9.0999999999999998E-2</c:v>
                </c:pt>
                <c:pt idx="65">
                  <c:v>5.6500000000000002E-2</c:v>
                </c:pt>
                <c:pt idx="66">
                  <c:v>3.5349999999999999E-2</c:v>
                </c:pt>
                <c:pt idx="67">
                  <c:v>2.205E-2</c:v>
                </c:pt>
                <c:pt idx="68">
                  <c:v>1.37E-2</c:v>
                </c:pt>
                <c:pt idx="69">
                  <c:v>8.5500000000000003E-3</c:v>
                </c:pt>
                <c:pt idx="70">
                  <c:v>5.3499999999999997E-3</c:v>
                </c:pt>
                <c:pt idx="71">
                  <c:v>3.32E-3</c:v>
                </c:pt>
                <c:pt idx="72">
                  <c:v>2.0699999999999998E-3</c:v>
                </c:pt>
                <c:pt idx="73">
                  <c:v>1.2899999999999999E-3</c:v>
                </c:pt>
                <c:pt idx="74" formatCode="0.00E+00">
                  <c:v>8.0500000000000005E-4</c:v>
                </c:pt>
                <c:pt idx="75" formatCode="0.00E+00">
                  <c:v>5.0000000000000001E-4</c:v>
                </c:pt>
                <c:pt idx="76">
                  <c:v>0.2</c:v>
                </c:pt>
                <c:pt idx="77">
                  <c:v>0.12479999999999999</c:v>
                </c:pt>
                <c:pt idx="78">
                  <c:v>7.7600000000000002E-2</c:v>
                </c:pt>
                <c:pt idx="79">
                  <c:v>4.8399999999999999E-2</c:v>
                </c:pt>
                <c:pt idx="80">
                  <c:v>3.0120000000000001E-2</c:v>
                </c:pt>
                <c:pt idx="81">
                  <c:v>1.8759999999999999E-2</c:v>
                </c:pt>
                <c:pt idx="82">
                  <c:v>1.1679999999999999E-2</c:v>
                </c:pt>
                <c:pt idx="83">
                  <c:v>7.28E-3</c:v>
                </c:pt>
                <c:pt idx="84">
                  <c:v>4.5199999999999997E-3</c:v>
                </c:pt>
                <c:pt idx="85">
                  <c:v>2.8300000000000001E-3</c:v>
                </c:pt>
                <c:pt idx="86">
                  <c:v>1.7600000000000001E-3</c:v>
                </c:pt>
                <c:pt idx="87">
                  <c:v>1.1000000000000001E-3</c:v>
                </c:pt>
                <c:pt idx="88" formatCode="0.00E+00">
                  <c:v>6.8400000000000004E-4</c:v>
                </c:pt>
                <c:pt idx="89" formatCode="0.00E+00">
                  <c:v>4.28E-4</c:v>
                </c:pt>
                <c:pt idx="90" formatCode="0.00E+00">
                  <c:v>2.656E-4</c:v>
                </c:pt>
                <c:pt idx="91" formatCode="0.00E+00">
                  <c:v>1.6559999999999999E-4</c:v>
                </c:pt>
                <c:pt idx="92" formatCode="0.00E+00">
                  <c:v>1.032E-4</c:v>
                </c:pt>
                <c:pt idx="93" formatCode="0.00E+00">
                  <c:v>6.4399999999999993E-5</c:v>
                </c:pt>
                <c:pt idx="94" formatCode="0.00E+00">
                  <c:v>4.0000000000000003E-5</c:v>
                </c:pt>
              </c:numCache>
            </c:numRef>
          </c:xVal>
          <c:yVal>
            <c:numRef>
              <c:f>'80h'!$J$2:$J$96</c:f>
              <c:numCache>
                <c:formatCode>General</c:formatCode>
                <c:ptCount val="95"/>
                <c:pt idx="0">
                  <c:v>18667028.75756086</c:v>
                </c:pt>
                <c:pt idx="1">
                  <c:v>18667028.699104067</c:v>
                </c:pt>
                <c:pt idx="2">
                  <c:v>18667028.547227722</c:v>
                </c:pt>
                <c:pt idx="3">
                  <c:v>18667028.158335302</c:v>
                </c:pt>
                <c:pt idx="4">
                  <c:v>18667027.151296921</c:v>
                </c:pt>
                <c:pt idx="5">
                  <c:v>18667024.558168676</c:v>
                </c:pt>
                <c:pt idx="6">
                  <c:v>18667017.865238421</c:v>
                </c:pt>
                <c:pt idx="7">
                  <c:v>18667000.661157422</c:v>
                </c:pt>
                <c:pt idx="8">
                  <c:v>18666955.813660491</c:v>
                </c:pt>
                <c:pt idx="9">
                  <c:v>18666842.360904612</c:v>
                </c:pt>
                <c:pt idx="10">
                  <c:v>18666549.639430229</c:v>
                </c:pt>
                <c:pt idx="11">
                  <c:v>18665787.64031855</c:v>
                </c:pt>
                <c:pt idx="12">
                  <c:v>18663842.640042357</c:v>
                </c:pt>
                <c:pt idx="13">
                  <c:v>18658894.520854287</c:v>
                </c:pt>
                <c:pt idx="14">
                  <c:v>18645928.074746087</c:v>
                </c:pt>
                <c:pt idx="15">
                  <c:v>18612893.910837185</c:v>
                </c:pt>
                <c:pt idx="16">
                  <c:v>18528583.435253166</c:v>
                </c:pt>
                <c:pt idx="17">
                  <c:v>18317576.122288849</c:v>
                </c:pt>
                <c:pt idx="18">
                  <c:v>17799569.999739576</c:v>
                </c:pt>
                <c:pt idx="19">
                  <c:v>18667007.323849443</c:v>
                </c:pt>
                <c:pt idx="20">
                  <c:v>18666973.652944755</c:v>
                </c:pt>
                <c:pt idx="21">
                  <c:v>18666886.173553571</c:v>
                </c:pt>
                <c:pt idx="22">
                  <c:v>18666662.180670783</c:v>
                </c:pt>
                <c:pt idx="23">
                  <c:v>18666082.187668126</c:v>
                </c:pt>
                <c:pt idx="24">
                  <c:v>18664588.951507892</c:v>
                </c:pt>
                <c:pt idx="25">
                  <c:v>18660736.523479778</c:v>
                </c:pt>
                <c:pt idx="26">
                  <c:v>18650844.829945818</c:v>
                </c:pt>
                <c:pt idx="27">
                  <c:v>18625132.859637242</c:v>
                </c:pt>
                <c:pt idx="28">
                  <c:v>18560559.112256609</c:v>
                </c:pt>
                <c:pt idx="29">
                  <c:v>18396998.95943068</c:v>
                </c:pt>
                <c:pt idx="30">
                  <c:v>17990671.791139271</c:v>
                </c:pt>
                <c:pt idx="31">
                  <c:v>17064225.404550139</c:v>
                </c:pt>
                <c:pt idx="32">
                  <c:v>15229794.669723235</c:v>
                </c:pt>
                <c:pt idx="33">
                  <c:v>12296912.613303168</c:v>
                </c:pt>
                <c:pt idx="34">
                  <c:v>8944584.5812345538</c:v>
                </c:pt>
                <c:pt idx="35">
                  <c:v>6012279.7575300643</c:v>
                </c:pt>
                <c:pt idx="36">
                  <c:v>3876628.9695186531</c:v>
                </c:pt>
                <c:pt idx="37">
                  <c:v>2440383.5022695172</c:v>
                </c:pt>
                <c:pt idx="38">
                  <c:v>18653623.857613441</c:v>
                </c:pt>
                <c:pt idx="39">
                  <c:v>18632660.109594204</c:v>
                </c:pt>
                <c:pt idx="40">
                  <c:v>18578522.922620151</c:v>
                </c:pt>
                <c:pt idx="41">
                  <c:v>18442022.791304071</c:v>
                </c:pt>
                <c:pt idx="42">
                  <c:v>18102077.005839512</c:v>
                </c:pt>
                <c:pt idx="43">
                  <c:v>17306473.07393761</c:v>
                </c:pt>
                <c:pt idx="44">
                  <c:v>15656411.600444324</c:v>
                </c:pt>
                <c:pt idx="45">
                  <c:v>12927300.26263109</c:v>
                </c:pt>
                <c:pt idx="46">
                  <c:v>9557201.9848038908</c:v>
                </c:pt>
                <c:pt idx="47">
                  <c:v>6522393.0153652513</c:v>
                </c:pt>
                <c:pt idx="48">
                  <c:v>4229195.3017441956</c:v>
                </c:pt>
                <c:pt idx="49">
                  <c:v>2670073.1094220211</c:v>
                </c:pt>
                <c:pt idx="50">
                  <c:v>1676865.1406471704</c:v>
                </c:pt>
                <c:pt idx="51">
                  <c:v>1051851.9473539139</c:v>
                </c:pt>
                <c:pt idx="52">
                  <c:v>653376.16480432462</c:v>
                </c:pt>
                <c:pt idx="53">
                  <c:v>407528.72166402888</c:v>
                </c:pt>
                <c:pt idx="54">
                  <c:v>254004.19994390933</c:v>
                </c:pt>
                <c:pt idx="55">
                  <c:v>158515.45735182537</c:v>
                </c:pt>
                <c:pt idx="56">
                  <c:v>98458.986235855569</c:v>
                </c:pt>
                <c:pt idx="57">
                  <c:v>14873746.093122272</c:v>
                </c:pt>
                <c:pt idx="58">
                  <c:v>11860768.243181871</c:v>
                </c:pt>
                <c:pt idx="59">
                  <c:v>8502437.5594051033</c:v>
                </c:pt>
                <c:pt idx="60">
                  <c:v>5674912.0688157575</c:v>
                </c:pt>
                <c:pt idx="61">
                  <c:v>3636028.8798645101</c:v>
                </c:pt>
                <c:pt idx="62">
                  <c:v>2291433.7534031677</c:v>
                </c:pt>
                <c:pt idx="63">
                  <c:v>1433277.5801940821</c:v>
                </c:pt>
                <c:pt idx="64">
                  <c:v>894958.90333878994</c:v>
                </c:pt>
                <c:pt idx="65">
                  <c:v>556054.1452204145</c:v>
                </c:pt>
                <c:pt idx="66">
                  <c:v>347996.87133653433</c:v>
                </c:pt>
                <c:pt idx="67">
                  <c:v>217090.40261429281</c:v>
                </c:pt>
                <c:pt idx="68">
                  <c:v>134887.16583068646</c:v>
                </c:pt>
                <c:pt idx="69">
                  <c:v>84182.74819945675</c:v>
                </c:pt>
                <c:pt idx="70">
                  <c:v>52676.080642905988</c:v>
                </c:pt>
                <c:pt idx="71">
                  <c:v>32688.788017861916</c:v>
                </c:pt>
                <c:pt idx="72">
                  <c:v>20381.281510406447</c:v>
                </c:pt>
                <c:pt idx="73">
                  <c:v>12701.382963061207</c:v>
                </c:pt>
                <c:pt idx="74">
                  <c:v>7926.0579305589436</c:v>
                </c:pt>
                <c:pt idx="75">
                  <c:v>4923.0176207470413</c:v>
                </c:pt>
                <c:pt idx="76">
                  <c:v>1958340.6737258113</c:v>
                </c:pt>
                <c:pt idx="77">
                  <c:v>1226131.6193936584</c:v>
                </c:pt>
                <c:pt idx="78">
                  <c:v>763413.15109001566</c:v>
                </c:pt>
                <c:pt idx="79">
                  <c:v>476392.90940815024</c:v>
                </c:pt>
                <c:pt idx="80">
                  <c:v>296525.17327505711</c:v>
                </c:pt>
                <c:pt idx="81">
                  <c:v>184702.5854307205</c:v>
                </c:pt>
                <c:pt idx="82">
                  <c:v>114999.51329220754</c:v>
                </c:pt>
                <c:pt idx="83">
                  <c:v>71678.610613892364</c:v>
                </c:pt>
                <c:pt idx="84">
                  <c:v>44503.954360574178</c:v>
                </c:pt>
                <c:pt idx="85">
                  <c:v>27864.249659534984</c:v>
                </c:pt>
                <c:pt idx="86">
                  <c:v>17329.015160746891</c:v>
                </c:pt>
                <c:pt idx="87">
                  <c:v>10830.637319312813</c:v>
                </c:pt>
                <c:pt idx="88">
                  <c:v>6734.6879010883604</c:v>
                </c:pt>
                <c:pt idx="89">
                  <c:v>4214.1031225271618</c:v>
                </c:pt>
                <c:pt idx="90">
                  <c:v>2615.1070254225183</c:v>
                </c:pt>
                <c:pt idx="91">
                  <c:v>1630.5034864742511</c:v>
                </c:pt>
                <c:pt idx="92">
                  <c:v>1016.1108707533178</c:v>
                </c:pt>
                <c:pt idx="93">
                  <c:v>634.08469123747386</c:v>
                </c:pt>
                <c:pt idx="94">
                  <c:v>393.84142326842363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921344"/>
        <c:axId val="38922880"/>
      </c:scatterChart>
      <c:valAx>
        <c:axId val="38921344"/>
        <c:scaling>
          <c:logBase val="10"/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38922880"/>
        <c:crosses val="autoZero"/>
        <c:crossBetween val="midCat"/>
      </c:valAx>
      <c:valAx>
        <c:axId val="38922880"/>
        <c:scaling>
          <c:logBase val="10"/>
          <c:orientation val="minMax"/>
        </c:scaling>
        <c:delete val="0"/>
        <c:axPos val="l"/>
        <c:majorGridlines/>
        <c:numFmt formatCode="0.00E+00" sourceLinked="1"/>
        <c:majorTickMark val="out"/>
        <c:minorTickMark val="none"/>
        <c:tickLblPos val="nextTo"/>
        <c:crossAx val="38921344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'80h'!$A$2:$A$96</c:f>
              <c:numCache>
                <c:formatCode>General</c:formatCode>
                <c:ptCount val="95"/>
                <c:pt idx="0">
                  <c:v>30000</c:v>
                </c:pt>
                <c:pt idx="1">
                  <c:v>18720</c:v>
                </c:pt>
                <c:pt idx="2">
                  <c:v>11640</c:v>
                </c:pt>
                <c:pt idx="3">
                  <c:v>7260</c:v>
                </c:pt>
                <c:pt idx="4">
                  <c:v>4518</c:v>
                </c:pt>
                <c:pt idx="5">
                  <c:v>2814</c:v>
                </c:pt>
                <c:pt idx="6">
                  <c:v>1752</c:v>
                </c:pt>
                <c:pt idx="7">
                  <c:v>1092</c:v>
                </c:pt>
                <c:pt idx="8">
                  <c:v>678</c:v>
                </c:pt>
                <c:pt idx="9">
                  <c:v>424.2</c:v>
                </c:pt>
                <c:pt idx="10">
                  <c:v>264.60000000000002</c:v>
                </c:pt>
                <c:pt idx="11">
                  <c:v>164.4</c:v>
                </c:pt>
                <c:pt idx="12">
                  <c:v>102.6</c:v>
                </c:pt>
                <c:pt idx="13">
                  <c:v>64.2</c:v>
                </c:pt>
                <c:pt idx="14">
                  <c:v>39.840000000000003</c:v>
                </c:pt>
                <c:pt idx="15">
                  <c:v>24.84</c:v>
                </c:pt>
                <c:pt idx="16">
                  <c:v>15.48</c:v>
                </c:pt>
                <c:pt idx="17">
                  <c:v>9.66</c:v>
                </c:pt>
                <c:pt idx="18">
                  <c:v>6</c:v>
                </c:pt>
                <c:pt idx="19">
                  <c:v>1250</c:v>
                </c:pt>
                <c:pt idx="20">
                  <c:v>780</c:v>
                </c:pt>
                <c:pt idx="21">
                  <c:v>485</c:v>
                </c:pt>
                <c:pt idx="22">
                  <c:v>302.5</c:v>
                </c:pt>
                <c:pt idx="23">
                  <c:v>188.25</c:v>
                </c:pt>
                <c:pt idx="24">
                  <c:v>117.25</c:v>
                </c:pt>
                <c:pt idx="25">
                  <c:v>73</c:v>
                </c:pt>
                <c:pt idx="26">
                  <c:v>45.5</c:v>
                </c:pt>
                <c:pt idx="27">
                  <c:v>28.25</c:v>
                </c:pt>
                <c:pt idx="28">
                  <c:v>17.675000000000001</c:v>
                </c:pt>
                <c:pt idx="29">
                  <c:v>11.025</c:v>
                </c:pt>
                <c:pt idx="30">
                  <c:v>6.85</c:v>
                </c:pt>
                <c:pt idx="31">
                  <c:v>4.2750000000000004</c:v>
                </c:pt>
                <c:pt idx="32">
                  <c:v>2.6749999999999998</c:v>
                </c:pt>
                <c:pt idx="33">
                  <c:v>1.66</c:v>
                </c:pt>
                <c:pt idx="34">
                  <c:v>1.0349999999999999</c:v>
                </c:pt>
                <c:pt idx="35">
                  <c:v>0.64500000000000002</c:v>
                </c:pt>
                <c:pt idx="36">
                  <c:v>0.40250000000000002</c:v>
                </c:pt>
                <c:pt idx="37">
                  <c:v>0.25</c:v>
                </c:pt>
                <c:pt idx="38">
                  <c:v>50</c:v>
                </c:pt>
                <c:pt idx="39">
                  <c:v>31.2</c:v>
                </c:pt>
                <c:pt idx="40">
                  <c:v>19.399999999999999</c:v>
                </c:pt>
                <c:pt idx="41">
                  <c:v>12.1</c:v>
                </c:pt>
                <c:pt idx="42">
                  <c:v>7.53</c:v>
                </c:pt>
                <c:pt idx="43">
                  <c:v>4.6900000000000004</c:v>
                </c:pt>
                <c:pt idx="44">
                  <c:v>2.92</c:v>
                </c:pt>
                <c:pt idx="45">
                  <c:v>1.82</c:v>
                </c:pt>
                <c:pt idx="46">
                  <c:v>1.1299999999999999</c:v>
                </c:pt>
                <c:pt idx="47">
                  <c:v>0.70699999999999996</c:v>
                </c:pt>
                <c:pt idx="48">
                  <c:v>0.441</c:v>
                </c:pt>
                <c:pt idx="49">
                  <c:v>0.27400000000000002</c:v>
                </c:pt>
                <c:pt idx="50">
                  <c:v>0.17100000000000001</c:v>
                </c:pt>
                <c:pt idx="51">
                  <c:v>0.107</c:v>
                </c:pt>
                <c:pt idx="52">
                  <c:v>6.6400000000000001E-2</c:v>
                </c:pt>
                <c:pt idx="53">
                  <c:v>4.1399999999999999E-2</c:v>
                </c:pt>
                <c:pt idx="54">
                  <c:v>2.58E-2</c:v>
                </c:pt>
                <c:pt idx="55">
                  <c:v>1.61E-2</c:v>
                </c:pt>
                <c:pt idx="56">
                  <c:v>0.01</c:v>
                </c:pt>
                <c:pt idx="57">
                  <c:v>2.5</c:v>
                </c:pt>
                <c:pt idx="58">
                  <c:v>1.56</c:v>
                </c:pt>
                <c:pt idx="59">
                  <c:v>0.97</c:v>
                </c:pt>
                <c:pt idx="60">
                  <c:v>0.60499999999999998</c:v>
                </c:pt>
                <c:pt idx="61">
                  <c:v>0.3765</c:v>
                </c:pt>
                <c:pt idx="62">
                  <c:v>0.23449999999999999</c:v>
                </c:pt>
                <c:pt idx="63">
                  <c:v>0.14599999999999999</c:v>
                </c:pt>
                <c:pt idx="64">
                  <c:v>9.0999999999999998E-2</c:v>
                </c:pt>
                <c:pt idx="65">
                  <c:v>5.6500000000000002E-2</c:v>
                </c:pt>
                <c:pt idx="66">
                  <c:v>3.5349999999999999E-2</c:v>
                </c:pt>
                <c:pt idx="67">
                  <c:v>2.205E-2</c:v>
                </c:pt>
                <c:pt idx="68">
                  <c:v>1.37E-2</c:v>
                </c:pt>
                <c:pt idx="69">
                  <c:v>8.5500000000000003E-3</c:v>
                </c:pt>
                <c:pt idx="70">
                  <c:v>5.3499999999999997E-3</c:v>
                </c:pt>
                <c:pt idx="71">
                  <c:v>3.32E-3</c:v>
                </c:pt>
                <c:pt idx="72">
                  <c:v>2.0699999999999998E-3</c:v>
                </c:pt>
                <c:pt idx="73">
                  <c:v>1.2899999999999999E-3</c:v>
                </c:pt>
                <c:pt idx="74" formatCode="0.00E+00">
                  <c:v>8.0500000000000005E-4</c:v>
                </c:pt>
                <c:pt idx="75" formatCode="0.00E+00">
                  <c:v>5.0000000000000001E-4</c:v>
                </c:pt>
                <c:pt idx="76">
                  <c:v>0.2</c:v>
                </c:pt>
                <c:pt idx="77">
                  <c:v>0.12479999999999999</c:v>
                </c:pt>
                <c:pt idx="78">
                  <c:v>7.7600000000000002E-2</c:v>
                </c:pt>
                <c:pt idx="79">
                  <c:v>4.8399999999999999E-2</c:v>
                </c:pt>
                <c:pt idx="80">
                  <c:v>3.0120000000000001E-2</c:v>
                </c:pt>
                <c:pt idx="81">
                  <c:v>1.8759999999999999E-2</c:v>
                </c:pt>
                <c:pt idx="82">
                  <c:v>1.1679999999999999E-2</c:v>
                </c:pt>
                <c:pt idx="83">
                  <c:v>7.28E-3</c:v>
                </c:pt>
                <c:pt idx="84">
                  <c:v>4.5199999999999997E-3</c:v>
                </c:pt>
                <c:pt idx="85">
                  <c:v>2.8300000000000001E-3</c:v>
                </c:pt>
                <c:pt idx="86">
                  <c:v>1.7600000000000001E-3</c:v>
                </c:pt>
                <c:pt idx="87">
                  <c:v>1.1000000000000001E-3</c:v>
                </c:pt>
                <c:pt idx="88" formatCode="0.00E+00">
                  <c:v>6.8400000000000004E-4</c:v>
                </c:pt>
                <c:pt idx="89" formatCode="0.00E+00">
                  <c:v>4.28E-4</c:v>
                </c:pt>
                <c:pt idx="90" formatCode="0.00E+00">
                  <c:v>2.656E-4</c:v>
                </c:pt>
                <c:pt idx="91" formatCode="0.00E+00">
                  <c:v>1.6559999999999999E-4</c:v>
                </c:pt>
                <c:pt idx="92" formatCode="0.00E+00">
                  <c:v>1.032E-4</c:v>
                </c:pt>
                <c:pt idx="93" formatCode="0.00E+00">
                  <c:v>6.4399999999999993E-5</c:v>
                </c:pt>
                <c:pt idx="94" formatCode="0.00E+00">
                  <c:v>4.0000000000000003E-5</c:v>
                </c:pt>
              </c:numCache>
            </c:numRef>
          </c:xVal>
          <c:yVal>
            <c:numRef>
              <c:f>'80h'!$C$2:$C$96</c:f>
              <c:numCache>
                <c:formatCode>General</c:formatCode>
                <c:ptCount val="95"/>
                <c:pt idx="0">
                  <c:v>18.760000000000002</c:v>
                </c:pt>
                <c:pt idx="1">
                  <c:v>19.97</c:v>
                </c:pt>
                <c:pt idx="2">
                  <c:v>20.92</c:v>
                </c:pt>
                <c:pt idx="3">
                  <c:v>21.95</c:v>
                </c:pt>
                <c:pt idx="4">
                  <c:v>23.03</c:v>
                </c:pt>
                <c:pt idx="5">
                  <c:v>24.18</c:v>
                </c:pt>
                <c:pt idx="6">
                  <c:v>25.36</c:v>
                </c:pt>
                <c:pt idx="7">
                  <c:v>26.32</c:v>
                </c:pt>
                <c:pt idx="8">
                  <c:v>27.48</c:v>
                </c:pt>
                <c:pt idx="9">
                  <c:v>28.73</c:v>
                </c:pt>
                <c:pt idx="10">
                  <c:v>29.89</c:v>
                </c:pt>
                <c:pt idx="11">
                  <c:v>31.2</c:v>
                </c:pt>
                <c:pt idx="12">
                  <c:v>32.61</c:v>
                </c:pt>
                <c:pt idx="13">
                  <c:v>33.979999999999997</c:v>
                </c:pt>
                <c:pt idx="14">
                  <c:v>35.42</c:v>
                </c:pt>
                <c:pt idx="15">
                  <c:v>36.909999999999997</c:v>
                </c:pt>
                <c:pt idx="16">
                  <c:v>38.39</c:v>
                </c:pt>
                <c:pt idx="17">
                  <c:v>39.880000000000003</c:v>
                </c:pt>
                <c:pt idx="18">
                  <c:v>41.44</c:v>
                </c:pt>
                <c:pt idx="19">
                  <c:v>26.46</c:v>
                </c:pt>
                <c:pt idx="20">
                  <c:v>27.75</c:v>
                </c:pt>
                <c:pt idx="21">
                  <c:v>28.91</c:v>
                </c:pt>
                <c:pt idx="22">
                  <c:v>30.1</c:v>
                </c:pt>
                <c:pt idx="23">
                  <c:v>31.23</c:v>
                </c:pt>
                <c:pt idx="24">
                  <c:v>32.42</c:v>
                </c:pt>
                <c:pt idx="25">
                  <c:v>33.619999999999997</c:v>
                </c:pt>
                <c:pt idx="26">
                  <c:v>34.94</c:v>
                </c:pt>
                <c:pt idx="27">
                  <c:v>36.200000000000003</c:v>
                </c:pt>
                <c:pt idx="28">
                  <c:v>37.57</c:v>
                </c:pt>
                <c:pt idx="29">
                  <c:v>38.99</c:v>
                </c:pt>
                <c:pt idx="30">
                  <c:v>40.46</c:v>
                </c:pt>
                <c:pt idx="31">
                  <c:v>42.03</c:v>
                </c:pt>
                <c:pt idx="32">
                  <c:v>43.64</c:v>
                </c:pt>
                <c:pt idx="33">
                  <c:v>45.34</c:v>
                </c:pt>
                <c:pt idx="34">
                  <c:v>47.13</c:v>
                </c:pt>
                <c:pt idx="35">
                  <c:v>48.95</c:v>
                </c:pt>
                <c:pt idx="36">
                  <c:v>50.81</c:v>
                </c:pt>
                <c:pt idx="37">
                  <c:v>52.63</c:v>
                </c:pt>
                <c:pt idx="38">
                  <c:v>35.44</c:v>
                </c:pt>
                <c:pt idx="39">
                  <c:v>37.340000000000003</c:v>
                </c:pt>
                <c:pt idx="40">
                  <c:v>38.9</c:v>
                </c:pt>
                <c:pt idx="41">
                  <c:v>40.32</c:v>
                </c:pt>
                <c:pt idx="42">
                  <c:v>41.76</c:v>
                </c:pt>
                <c:pt idx="43">
                  <c:v>43.19</c:v>
                </c:pt>
                <c:pt idx="44">
                  <c:v>44.61</c:v>
                </c:pt>
                <c:pt idx="45">
                  <c:v>46.17</c:v>
                </c:pt>
                <c:pt idx="46">
                  <c:v>47.71</c:v>
                </c:pt>
                <c:pt idx="47">
                  <c:v>49.34</c:v>
                </c:pt>
                <c:pt idx="48">
                  <c:v>50.99</c:v>
                </c:pt>
                <c:pt idx="49">
                  <c:v>52.68</c:v>
                </c:pt>
                <c:pt idx="50">
                  <c:v>54.39</c:v>
                </c:pt>
                <c:pt idx="51">
                  <c:v>56.12</c:v>
                </c:pt>
                <c:pt idx="52">
                  <c:v>57.85</c:v>
                </c:pt>
                <c:pt idx="53">
                  <c:v>59.6</c:v>
                </c:pt>
                <c:pt idx="54">
                  <c:v>61.34</c:v>
                </c:pt>
                <c:pt idx="55">
                  <c:v>63.05</c:v>
                </c:pt>
                <c:pt idx="56">
                  <c:v>64.72</c:v>
                </c:pt>
                <c:pt idx="57">
                  <c:v>48.16</c:v>
                </c:pt>
                <c:pt idx="58">
                  <c:v>49.31</c:v>
                </c:pt>
                <c:pt idx="59">
                  <c:v>50.65</c:v>
                </c:pt>
                <c:pt idx="60">
                  <c:v>52.12</c:v>
                </c:pt>
                <c:pt idx="61">
                  <c:v>53.6</c:v>
                </c:pt>
                <c:pt idx="62">
                  <c:v>55.14</c:v>
                </c:pt>
                <c:pt idx="63">
                  <c:v>56.69</c:v>
                </c:pt>
                <c:pt idx="64">
                  <c:v>58.25</c:v>
                </c:pt>
                <c:pt idx="65">
                  <c:v>59.8</c:v>
                </c:pt>
                <c:pt idx="66">
                  <c:v>61.35</c:v>
                </c:pt>
                <c:pt idx="67">
                  <c:v>62.87</c:v>
                </c:pt>
                <c:pt idx="68">
                  <c:v>64.37</c:v>
                </c:pt>
                <c:pt idx="69">
                  <c:v>65.87</c:v>
                </c:pt>
                <c:pt idx="70">
                  <c:v>67.38</c:v>
                </c:pt>
                <c:pt idx="71">
                  <c:v>68.900000000000006</c:v>
                </c:pt>
                <c:pt idx="72">
                  <c:v>70.44</c:v>
                </c:pt>
                <c:pt idx="73">
                  <c:v>71.98</c:v>
                </c:pt>
                <c:pt idx="74">
                  <c:v>73.489999999999995</c:v>
                </c:pt>
                <c:pt idx="75">
                  <c:v>0</c:v>
                </c:pt>
                <c:pt idx="76">
                  <c:v>0</c:v>
                </c:pt>
                <c:pt idx="77">
                  <c:v>65.61</c:v>
                </c:pt>
                <c:pt idx="78">
                  <c:v>62.86</c:v>
                </c:pt>
                <c:pt idx="79">
                  <c:v>62.7</c:v>
                </c:pt>
                <c:pt idx="80">
                  <c:v>63.85</c:v>
                </c:pt>
                <c:pt idx="81">
                  <c:v>65.34</c:v>
                </c:pt>
                <c:pt idx="82">
                  <c:v>66.66</c:v>
                </c:pt>
                <c:pt idx="83">
                  <c:v>68.010000000000005</c:v>
                </c:pt>
                <c:pt idx="84">
                  <c:v>69.319999999999993</c:v>
                </c:pt>
                <c:pt idx="85">
                  <c:v>70.63</c:v>
                </c:pt>
                <c:pt idx="86">
                  <c:v>71.92</c:v>
                </c:pt>
                <c:pt idx="87">
                  <c:v>73.23</c:v>
                </c:pt>
                <c:pt idx="88">
                  <c:v>74.569999999999993</c:v>
                </c:pt>
                <c:pt idx="89">
                  <c:v>75.930000000000007</c:v>
                </c:pt>
                <c:pt idx="90">
                  <c:v>77.290000000000006</c:v>
                </c:pt>
                <c:pt idx="91">
                  <c:v>78.7</c:v>
                </c:pt>
                <c:pt idx="92">
                  <c:v>80.12</c:v>
                </c:pt>
                <c:pt idx="93">
                  <c:v>81.53</c:v>
                </c:pt>
                <c:pt idx="94">
                  <c:v>82.97</c:v>
                </c:pt>
              </c:numCache>
            </c:numRef>
          </c:yVal>
          <c:smooth val="0"/>
        </c:ser>
        <c:ser>
          <c:idx val="1"/>
          <c:order val="1"/>
          <c:spPr>
            <a:ln w="28575">
              <a:noFill/>
            </a:ln>
          </c:spPr>
          <c:xVal>
            <c:numRef>
              <c:f>'80h'!$A$2:$A$96</c:f>
              <c:numCache>
                <c:formatCode>General</c:formatCode>
                <c:ptCount val="95"/>
                <c:pt idx="0">
                  <c:v>30000</c:v>
                </c:pt>
                <c:pt idx="1">
                  <c:v>18720</c:v>
                </c:pt>
                <c:pt idx="2">
                  <c:v>11640</c:v>
                </c:pt>
                <c:pt idx="3">
                  <c:v>7260</c:v>
                </c:pt>
                <c:pt idx="4">
                  <c:v>4518</c:v>
                </c:pt>
                <c:pt idx="5">
                  <c:v>2814</c:v>
                </c:pt>
                <c:pt idx="6">
                  <c:v>1752</c:v>
                </c:pt>
                <c:pt idx="7">
                  <c:v>1092</c:v>
                </c:pt>
                <c:pt idx="8">
                  <c:v>678</c:v>
                </c:pt>
                <c:pt idx="9">
                  <c:v>424.2</c:v>
                </c:pt>
                <c:pt idx="10">
                  <c:v>264.60000000000002</c:v>
                </c:pt>
                <c:pt idx="11">
                  <c:v>164.4</c:v>
                </c:pt>
                <c:pt idx="12">
                  <c:v>102.6</c:v>
                </c:pt>
                <c:pt idx="13">
                  <c:v>64.2</c:v>
                </c:pt>
                <c:pt idx="14">
                  <c:v>39.840000000000003</c:v>
                </c:pt>
                <c:pt idx="15">
                  <c:v>24.84</c:v>
                </c:pt>
                <c:pt idx="16">
                  <c:v>15.48</c:v>
                </c:pt>
                <c:pt idx="17">
                  <c:v>9.66</c:v>
                </c:pt>
                <c:pt idx="18">
                  <c:v>6</c:v>
                </c:pt>
                <c:pt idx="19">
                  <c:v>1250</c:v>
                </c:pt>
                <c:pt idx="20">
                  <c:v>780</c:v>
                </c:pt>
                <c:pt idx="21">
                  <c:v>485</c:v>
                </c:pt>
                <c:pt idx="22">
                  <c:v>302.5</c:v>
                </c:pt>
                <c:pt idx="23">
                  <c:v>188.25</c:v>
                </c:pt>
                <c:pt idx="24">
                  <c:v>117.25</c:v>
                </c:pt>
                <c:pt idx="25">
                  <c:v>73</c:v>
                </c:pt>
                <c:pt idx="26">
                  <c:v>45.5</c:v>
                </c:pt>
                <c:pt idx="27">
                  <c:v>28.25</c:v>
                </c:pt>
                <c:pt idx="28">
                  <c:v>17.675000000000001</c:v>
                </c:pt>
                <c:pt idx="29">
                  <c:v>11.025</c:v>
                </c:pt>
                <c:pt idx="30">
                  <c:v>6.85</c:v>
                </c:pt>
                <c:pt idx="31">
                  <c:v>4.2750000000000004</c:v>
                </c:pt>
                <c:pt idx="32">
                  <c:v>2.6749999999999998</c:v>
                </c:pt>
                <c:pt idx="33">
                  <c:v>1.66</c:v>
                </c:pt>
                <c:pt idx="34">
                  <c:v>1.0349999999999999</c:v>
                </c:pt>
                <c:pt idx="35">
                  <c:v>0.64500000000000002</c:v>
                </c:pt>
                <c:pt idx="36">
                  <c:v>0.40250000000000002</c:v>
                </c:pt>
                <c:pt idx="37">
                  <c:v>0.25</c:v>
                </c:pt>
                <c:pt idx="38">
                  <c:v>50</c:v>
                </c:pt>
                <c:pt idx="39">
                  <c:v>31.2</c:v>
                </c:pt>
                <c:pt idx="40">
                  <c:v>19.399999999999999</c:v>
                </c:pt>
                <c:pt idx="41">
                  <c:v>12.1</c:v>
                </c:pt>
                <c:pt idx="42">
                  <c:v>7.53</c:v>
                </c:pt>
                <c:pt idx="43">
                  <c:v>4.6900000000000004</c:v>
                </c:pt>
                <c:pt idx="44">
                  <c:v>2.92</c:v>
                </c:pt>
                <c:pt idx="45">
                  <c:v>1.82</c:v>
                </c:pt>
                <c:pt idx="46">
                  <c:v>1.1299999999999999</c:v>
                </c:pt>
                <c:pt idx="47">
                  <c:v>0.70699999999999996</c:v>
                </c:pt>
                <c:pt idx="48">
                  <c:v>0.441</c:v>
                </c:pt>
                <c:pt idx="49">
                  <c:v>0.27400000000000002</c:v>
                </c:pt>
                <c:pt idx="50">
                  <c:v>0.17100000000000001</c:v>
                </c:pt>
                <c:pt idx="51">
                  <c:v>0.107</c:v>
                </c:pt>
                <c:pt idx="52">
                  <c:v>6.6400000000000001E-2</c:v>
                </c:pt>
                <c:pt idx="53">
                  <c:v>4.1399999999999999E-2</c:v>
                </c:pt>
                <c:pt idx="54">
                  <c:v>2.58E-2</c:v>
                </c:pt>
                <c:pt idx="55">
                  <c:v>1.61E-2</c:v>
                </c:pt>
                <c:pt idx="56">
                  <c:v>0.01</c:v>
                </c:pt>
                <c:pt idx="57">
                  <c:v>2.5</c:v>
                </c:pt>
                <c:pt idx="58">
                  <c:v>1.56</c:v>
                </c:pt>
                <c:pt idx="59">
                  <c:v>0.97</c:v>
                </c:pt>
                <c:pt idx="60">
                  <c:v>0.60499999999999998</c:v>
                </c:pt>
                <c:pt idx="61">
                  <c:v>0.3765</c:v>
                </c:pt>
                <c:pt idx="62">
                  <c:v>0.23449999999999999</c:v>
                </c:pt>
                <c:pt idx="63">
                  <c:v>0.14599999999999999</c:v>
                </c:pt>
                <c:pt idx="64">
                  <c:v>9.0999999999999998E-2</c:v>
                </c:pt>
                <c:pt idx="65">
                  <c:v>5.6500000000000002E-2</c:v>
                </c:pt>
                <c:pt idx="66">
                  <c:v>3.5349999999999999E-2</c:v>
                </c:pt>
                <c:pt idx="67">
                  <c:v>2.205E-2</c:v>
                </c:pt>
                <c:pt idx="68">
                  <c:v>1.37E-2</c:v>
                </c:pt>
                <c:pt idx="69">
                  <c:v>8.5500000000000003E-3</c:v>
                </c:pt>
                <c:pt idx="70">
                  <c:v>5.3499999999999997E-3</c:v>
                </c:pt>
                <c:pt idx="71">
                  <c:v>3.32E-3</c:v>
                </c:pt>
                <c:pt idx="72">
                  <c:v>2.0699999999999998E-3</c:v>
                </c:pt>
                <c:pt idx="73">
                  <c:v>1.2899999999999999E-3</c:v>
                </c:pt>
                <c:pt idx="74" formatCode="0.00E+00">
                  <c:v>8.0500000000000005E-4</c:v>
                </c:pt>
                <c:pt idx="75" formatCode="0.00E+00">
                  <c:v>5.0000000000000001E-4</c:v>
                </c:pt>
                <c:pt idx="76">
                  <c:v>0.2</c:v>
                </c:pt>
                <c:pt idx="77">
                  <c:v>0.12479999999999999</c:v>
                </c:pt>
                <c:pt idx="78">
                  <c:v>7.7600000000000002E-2</c:v>
                </c:pt>
                <c:pt idx="79">
                  <c:v>4.8399999999999999E-2</c:v>
                </c:pt>
                <c:pt idx="80">
                  <c:v>3.0120000000000001E-2</c:v>
                </c:pt>
                <c:pt idx="81">
                  <c:v>1.8759999999999999E-2</c:v>
                </c:pt>
                <c:pt idx="82">
                  <c:v>1.1679999999999999E-2</c:v>
                </c:pt>
                <c:pt idx="83">
                  <c:v>7.28E-3</c:v>
                </c:pt>
                <c:pt idx="84">
                  <c:v>4.5199999999999997E-3</c:v>
                </c:pt>
                <c:pt idx="85">
                  <c:v>2.8300000000000001E-3</c:v>
                </c:pt>
                <c:pt idx="86">
                  <c:v>1.7600000000000001E-3</c:v>
                </c:pt>
                <c:pt idx="87">
                  <c:v>1.1000000000000001E-3</c:v>
                </c:pt>
                <c:pt idx="88" formatCode="0.00E+00">
                  <c:v>6.8400000000000004E-4</c:v>
                </c:pt>
                <c:pt idx="89" formatCode="0.00E+00">
                  <c:v>4.28E-4</c:v>
                </c:pt>
                <c:pt idx="90" formatCode="0.00E+00">
                  <c:v>2.656E-4</c:v>
                </c:pt>
                <c:pt idx="91" formatCode="0.00E+00">
                  <c:v>1.6559999999999999E-4</c:v>
                </c:pt>
                <c:pt idx="92" formatCode="0.00E+00">
                  <c:v>1.032E-4</c:v>
                </c:pt>
                <c:pt idx="93" formatCode="0.00E+00">
                  <c:v>6.4399999999999993E-5</c:v>
                </c:pt>
                <c:pt idx="94" formatCode="0.00E+00">
                  <c:v>4.0000000000000003E-5</c:v>
                </c:pt>
              </c:numCache>
            </c:numRef>
          </c:xVal>
          <c:yVal>
            <c:numRef>
              <c:f>'80h'!$K$2:$K$96</c:f>
              <c:numCache>
                <c:formatCode>General</c:formatCode>
                <c:ptCount val="95"/>
                <c:pt idx="0">
                  <c:v>3.6208886830829882E-3</c:v>
                </c:pt>
                <c:pt idx="1">
                  <c:v>5.8027062107750844E-3</c:v>
                </c:pt>
                <c:pt idx="2">
                  <c:v>9.3321872574323988E-3</c:v>
                </c:pt>
                <c:pt idx="3">
                  <c:v>1.4962349609893257E-2</c:v>
                </c:pt>
                <c:pt idx="4">
                  <c:v>2.4043084165797153E-2</c:v>
                </c:pt>
                <c:pt idx="5">
                  <c:v>3.8602218976959327E-2</c:v>
                </c:pt>
                <c:pt idx="6">
                  <c:v>6.2001494427100484E-2</c:v>
                </c:pt>
                <c:pt idx="7">
                  <c:v>9.9474864005398192E-2</c:v>
                </c:pt>
                <c:pt idx="8">
                  <c:v>0.16021589603254402</c:v>
                </c:pt>
                <c:pt idx="9">
                  <c:v>0.25607245962782904</c:v>
                </c:pt>
                <c:pt idx="10">
                  <c:v>0.41052457204891007</c:v>
                </c:pt>
                <c:pt idx="11">
                  <c:v>0.66071682205733495</c:v>
                </c:pt>
                <c:pt idx="12">
                  <c:v>1.0586189033258109</c:v>
                </c:pt>
                <c:pt idx="13">
                  <c:v>1.6915124613003669</c:v>
                </c:pt>
                <c:pt idx="14">
                  <c:v>2.7245174124574971</c:v>
                </c:pt>
                <c:pt idx="15">
                  <c:v>4.3645919579724586</c:v>
                </c:pt>
                <c:pt idx="16">
                  <c:v>6.9824528822439902</c:v>
                </c:pt>
                <c:pt idx="17">
                  <c:v>11.103862181908758</c:v>
                </c:pt>
                <c:pt idx="18">
                  <c:v>17.535606148674464</c:v>
                </c:pt>
                <c:pt idx="19">
                  <c:v>8.6901261873187877E-2</c:v>
                </c:pt>
                <c:pt idx="20">
                  <c:v>0.13926467527793454</c:v>
                </c:pt>
                <c:pt idx="21">
                  <c:v>0.22397135534831328</c:v>
                </c:pt>
                <c:pt idx="22">
                  <c:v>0.35909169708431171</c:v>
                </c:pt>
                <c:pt idx="23">
                  <c:v>0.5770145459103756</c:v>
                </c:pt>
                <c:pt idx="24">
                  <c:v>0.92637266541408925</c:v>
                </c:pt>
                <c:pt idx="25">
                  <c:v>1.4877020222830484</c:v>
                </c:pt>
                <c:pt idx="26">
                  <c:v>2.3860188889248892</c:v>
                </c:pt>
                <c:pt idx="27">
                  <c:v>3.8394342651871201</c:v>
                </c:pt>
                <c:pt idx="28">
                  <c:v>6.1223710727938023</c:v>
                </c:pt>
                <c:pt idx="29">
                  <c:v>9.7573263067631117</c:v>
                </c:pt>
                <c:pt idx="30">
                  <c:v>15.470634694341182</c:v>
                </c:pt>
                <c:pt idx="31">
                  <c:v>23.916506578369127</c:v>
                </c:pt>
                <c:pt idx="32">
                  <c:v>35.32691684193373</c:v>
                </c:pt>
                <c:pt idx="33">
                  <c:v>48.795359607551944</c:v>
                </c:pt>
                <c:pt idx="34">
                  <c:v>61.369126901565316</c:v>
                </c:pt>
                <c:pt idx="35">
                  <c:v>71.211228669822276</c:v>
                </c:pt>
                <c:pt idx="36">
                  <c:v>78.014009073952323</c:v>
                </c:pt>
                <c:pt idx="37">
                  <c:v>82.488089159618909</c:v>
                </c:pt>
                <c:pt idx="38">
                  <c:v>2.17149291338731</c:v>
                </c:pt>
                <c:pt idx="39">
                  <c:v>3.4773479295493295</c:v>
                </c:pt>
                <c:pt idx="40">
                  <c:v>5.5815885263966303</c:v>
                </c:pt>
                <c:pt idx="41">
                  <c:v>8.9050074723535868</c:v>
                </c:pt>
                <c:pt idx="42">
                  <c:v>14.13211522641229</c:v>
                </c:pt>
                <c:pt idx="43">
                  <c:v>22.010605244575597</c:v>
                </c:pt>
                <c:pt idx="44">
                  <c:v>32.994792588854295</c:v>
                </c:pt>
                <c:pt idx="45">
                  <c:v>46.17003842598448</c:v>
                </c:pt>
                <c:pt idx="46">
                  <c:v>59.20399104653702</c:v>
                </c:pt>
                <c:pt idx="47">
                  <c:v>69.548942976469476</c:v>
                </c:pt>
                <c:pt idx="48">
                  <c:v>76.905392501548292</c:v>
                </c:pt>
                <c:pt idx="49">
                  <c:v>81.776385652559838</c:v>
                </c:pt>
                <c:pt idx="50">
                  <c:v>84.846154487372672</c:v>
                </c:pt>
                <c:pt idx="51">
                  <c:v>86.769779711670168</c:v>
                </c:pt>
                <c:pt idx="52">
                  <c:v>87.994145445781271</c:v>
                </c:pt>
                <c:pt idx="53">
                  <c:v>88.749049394514842</c:v>
                </c:pt>
                <c:pt idx="54">
                  <c:v>89.220346315773725</c:v>
                </c:pt>
                <c:pt idx="55">
                  <c:v>89.513453589735661</c:v>
                </c:pt>
                <c:pt idx="56">
                  <c:v>89.69779279896504</c:v>
                </c:pt>
                <c:pt idx="57">
                  <c:v>37.175121319259773</c:v>
                </c:pt>
                <c:pt idx="58">
                  <c:v>50.551382798035362</c:v>
                </c:pt>
                <c:pt idx="59">
                  <c:v>62.90424889842803</c:v>
                </c:pt>
                <c:pt idx="60">
                  <c:v>72.30155240291775</c:v>
                </c:pt>
                <c:pt idx="61">
                  <c:v>78.767924466090889</c:v>
                </c:pt>
                <c:pt idx="62">
                  <c:v>82.948987290299328</c:v>
                </c:pt>
                <c:pt idx="63">
                  <c:v>85.596425093526037</c:v>
                </c:pt>
                <c:pt idx="64">
                  <c:v>87.251998005423061</c:v>
                </c:pt>
                <c:pt idx="65">
                  <c:v>88.293018692160487</c:v>
                </c:pt>
                <c:pt idx="66">
                  <c:v>88.931811413689516</c:v>
                </c:pt>
                <c:pt idx="67">
                  <c:v>89.33365698560408</c:v>
                </c:pt>
                <c:pt idx="68">
                  <c:v>89.585979501323607</c:v>
                </c:pt>
                <c:pt idx="69">
                  <c:v>89.74161219861135</c:v>
                </c:pt>
                <c:pt idx="70">
                  <c:v>89.838318077244253</c:v>
                </c:pt>
                <c:pt idx="71">
                  <c:v>89.899666381370068</c:v>
                </c:pt>
                <c:pt idx="72">
                  <c:v>89.937442554117013</c:v>
                </c:pt>
                <c:pt idx="73">
                  <c:v>89.961014915554358</c:v>
                </c:pt>
                <c:pt idx="74">
                  <c:v>89.975672096173739</c:v>
                </c:pt>
                <c:pt idx="75">
                  <c:v>89.984889500171292</c:v>
                </c:pt>
                <c:pt idx="76">
                  <c:v>83.978072145779805</c:v>
                </c:pt>
                <c:pt idx="77">
                  <c:v>86.233852617558838</c:v>
                </c:pt>
                <c:pt idx="78">
                  <c:v>87.656158676930318</c:v>
                </c:pt>
                <c:pt idx="79">
                  <c:v>88.537621216165078</c:v>
                </c:pt>
                <c:pt idx="80">
                  <c:v>89.089820039299426</c:v>
                </c:pt>
                <c:pt idx="81">
                  <c:v>89.433072535891554</c:v>
                </c:pt>
                <c:pt idx="82">
                  <c:v>89.647023181405274</c:v>
                </c:pt>
                <c:pt idx="83">
                  <c:v>89.779992198703283</c:v>
                </c:pt>
                <c:pt idx="84">
                  <c:v>89.863401337187128</c:v>
                </c:pt>
                <c:pt idx="85">
                  <c:v>89.914474632507819</c:v>
                </c:pt>
                <c:pt idx="86">
                  <c:v>89.946811054648862</c:v>
                </c:pt>
                <c:pt idx="87">
                  <c:v>89.966756903336361</c:v>
                </c:pt>
                <c:pt idx="88">
                  <c:v>89.979328836651931</c:v>
                </c:pt>
                <c:pt idx="89">
                  <c:v>89.987065412066471</c:v>
                </c:pt>
                <c:pt idx="90">
                  <c:v>89.991973302357408</c:v>
                </c:pt>
                <c:pt idx="91">
                  <c:v>89.994995402353425</c:v>
                </c:pt>
                <c:pt idx="92">
                  <c:v>89.996881192766125</c:v>
                </c:pt>
                <c:pt idx="93">
                  <c:v>89.998053767577687</c:v>
                </c:pt>
                <c:pt idx="94">
                  <c:v>89.998791159985856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035136"/>
        <c:axId val="47036672"/>
      </c:scatterChart>
      <c:valAx>
        <c:axId val="47035136"/>
        <c:scaling>
          <c:logBase val="10"/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47036672"/>
        <c:crosses val="autoZero"/>
        <c:crossBetween val="midCat"/>
      </c:valAx>
      <c:valAx>
        <c:axId val="47036672"/>
        <c:scaling>
          <c:logBase val="10"/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47035136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'160h'!$A$2:$A$96</c:f>
              <c:numCache>
                <c:formatCode>General</c:formatCode>
                <c:ptCount val="95"/>
                <c:pt idx="0">
                  <c:v>30000</c:v>
                </c:pt>
                <c:pt idx="1">
                  <c:v>18720</c:v>
                </c:pt>
                <c:pt idx="2">
                  <c:v>11640</c:v>
                </c:pt>
                <c:pt idx="3">
                  <c:v>7260</c:v>
                </c:pt>
                <c:pt idx="4">
                  <c:v>4518</c:v>
                </c:pt>
                <c:pt idx="5">
                  <c:v>2814</c:v>
                </c:pt>
                <c:pt idx="6">
                  <c:v>1752</c:v>
                </c:pt>
                <c:pt idx="7">
                  <c:v>1092</c:v>
                </c:pt>
                <c:pt idx="8">
                  <c:v>678</c:v>
                </c:pt>
                <c:pt idx="9">
                  <c:v>424.2</c:v>
                </c:pt>
                <c:pt idx="10">
                  <c:v>264.60000000000002</c:v>
                </c:pt>
                <c:pt idx="11">
                  <c:v>164.4</c:v>
                </c:pt>
                <c:pt idx="12">
                  <c:v>102.6</c:v>
                </c:pt>
                <c:pt idx="13">
                  <c:v>64.2</c:v>
                </c:pt>
                <c:pt idx="14">
                  <c:v>39.840000000000003</c:v>
                </c:pt>
                <c:pt idx="15">
                  <c:v>24.84</c:v>
                </c:pt>
                <c:pt idx="16">
                  <c:v>15.48</c:v>
                </c:pt>
                <c:pt idx="17">
                  <c:v>9.66</c:v>
                </c:pt>
                <c:pt idx="18">
                  <c:v>6</c:v>
                </c:pt>
                <c:pt idx="19">
                  <c:v>1250</c:v>
                </c:pt>
                <c:pt idx="20">
                  <c:v>780</c:v>
                </c:pt>
                <c:pt idx="21">
                  <c:v>485</c:v>
                </c:pt>
                <c:pt idx="22">
                  <c:v>302.5</c:v>
                </c:pt>
                <c:pt idx="23">
                  <c:v>188.25</c:v>
                </c:pt>
                <c:pt idx="24">
                  <c:v>117.25</c:v>
                </c:pt>
                <c:pt idx="25">
                  <c:v>73</c:v>
                </c:pt>
                <c:pt idx="26">
                  <c:v>45.5</c:v>
                </c:pt>
                <c:pt idx="27">
                  <c:v>28.25</c:v>
                </c:pt>
                <c:pt idx="28">
                  <c:v>17.675000000000001</c:v>
                </c:pt>
                <c:pt idx="29">
                  <c:v>11.025</c:v>
                </c:pt>
                <c:pt idx="30">
                  <c:v>6.85</c:v>
                </c:pt>
                <c:pt idx="31">
                  <c:v>4.2750000000000004</c:v>
                </c:pt>
                <c:pt idx="32">
                  <c:v>2.6749999999999998</c:v>
                </c:pt>
                <c:pt idx="33">
                  <c:v>1.66</c:v>
                </c:pt>
                <c:pt idx="34">
                  <c:v>1.0349999999999999</c:v>
                </c:pt>
                <c:pt idx="35">
                  <c:v>0.64500000000000002</c:v>
                </c:pt>
                <c:pt idx="36">
                  <c:v>0.40250000000000002</c:v>
                </c:pt>
                <c:pt idx="37">
                  <c:v>0.25</c:v>
                </c:pt>
                <c:pt idx="38">
                  <c:v>50</c:v>
                </c:pt>
                <c:pt idx="39">
                  <c:v>31.2</c:v>
                </c:pt>
                <c:pt idx="40">
                  <c:v>19.399999999999999</c:v>
                </c:pt>
                <c:pt idx="41">
                  <c:v>12.1</c:v>
                </c:pt>
                <c:pt idx="42">
                  <c:v>7.53</c:v>
                </c:pt>
                <c:pt idx="43">
                  <c:v>4.6900000000000004</c:v>
                </c:pt>
                <c:pt idx="44">
                  <c:v>2.92</c:v>
                </c:pt>
                <c:pt idx="45">
                  <c:v>1.82</c:v>
                </c:pt>
                <c:pt idx="46">
                  <c:v>1.1299999999999999</c:v>
                </c:pt>
                <c:pt idx="47">
                  <c:v>0.70699999999999996</c:v>
                </c:pt>
                <c:pt idx="48">
                  <c:v>0.441</c:v>
                </c:pt>
                <c:pt idx="49">
                  <c:v>0.27400000000000002</c:v>
                </c:pt>
                <c:pt idx="50">
                  <c:v>0.17100000000000001</c:v>
                </c:pt>
                <c:pt idx="51">
                  <c:v>0.107</c:v>
                </c:pt>
                <c:pt idx="52">
                  <c:v>6.6400000000000001E-2</c:v>
                </c:pt>
                <c:pt idx="53">
                  <c:v>4.1399999999999999E-2</c:v>
                </c:pt>
                <c:pt idx="54">
                  <c:v>2.58E-2</c:v>
                </c:pt>
                <c:pt idx="55">
                  <c:v>1.61E-2</c:v>
                </c:pt>
                <c:pt idx="56">
                  <c:v>0.01</c:v>
                </c:pt>
                <c:pt idx="57">
                  <c:v>2.5</c:v>
                </c:pt>
                <c:pt idx="58">
                  <c:v>1.56</c:v>
                </c:pt>
                <c:pt idx="59">
                  <c:v>0.97</c:v>
                </c:pt>
                <c:pt idx="60">
                  <c:v>0.60499999999999998</c:v>
                </c:pt>
                <c:pt idx="61">
                  <c:v>0.3765</c:v>
                </c:pt>
                <c:pt idx="62">
                  <c:v>0.23449999999999999</c:v>
                </c:pt>
                <c:pt idx="63">
                  <c:v>0.14599999999999999</c:v>
                </c:pt>
                <c:pt idx="64">
                  <c:v>9.0999999999999998E-2</c:v>
                </c:pt>
                <c:pt idx="65">
                  <c:v>5.6500000000000002E-2</c:v>
                </c:pt>
                <c:pt idx="66">
                  <c:v>3.5349999999999999E-2</c:v>
                </c:pt>
                <c:pt idx="67">
                  <c:v>2.205E-2</c:v>
                </c:pt>
                <c:pt idx="68">
                  <c:v>1.37E-2</c:v>
                </c:pt>
                <c:pt idx="69">
                  <c:v>8.5500000000000003E-3</c:v>
                </c:pt>
                <c:pt idx="70">
                  <c:v>5.3499999999999997E-3</c:v>
                </c:pt>
                <c:pt idx="71">
                  <c:v>3.32E-3</c:v>
                </c:pt>
                <c:pt idx="72">
                  <c:v>2.0699999999999998E-3</c:v>
                </c:pt>
                <c:pt idx="73">
                  <c:v>1.2899999999999999E-3</c:v>
                </c:pt>
                <c:pt idx="74" formatCode="0.00E+00">
                  <c:v>8.0500000000000005E-4</c:v>
                </c:pt>
                <c:pt idx="75" formatCode="0.00E+00">
                  <c:v>5.0000000000000001E-4</c:v>
                </c:pt>
                <c:pt idx="76">
                  <c:v>0.2</c:v>
                </c:pt>
                <c:pt idx="77">
                  <c:v>0.12479999999999999</c:v>
                </c:pt>
                <c:pt idx="78">
                  <c:v>7.7600000000000002E-2</c:v>
                </c:pt>
                <c:pt idx="79">
                  <c:v>4.8399999999999999E-2</c:v>
                </c:pt>
                <c:pt idx="80">
                  <c:v>3.0120000000000001E-2</c:v>
                </c:pt>
                <c:pt idx="81">
                  <c:v>1.8759999999999999E-2</c:v>
                </c:pt>
                <c:pt idx="82">
                  <c:v>1.1679999999999999E-2</c:v>
                </c:pt>
                <c:pt idx="83">
                  <c:v>7.28E-3</c:v>
                </c:pt>
                <c:pt idx="84">
                  <c:v>4.5199999999999997E-3</c:v>
                </c:pt>
                <c:pt idx="85">
                  <c:v>2.8300000000000001E-3</c:v>
                </c:pt>
                <c:pt idx="86">
                  <c:v>1.7600000000000001E-3</c:v>
                </c:pt>
                <c:pt idx="87">
                  <c:v>1.1000000000000001E-3</c:v>
                </c:pt>
                <c:pt idx="88" formatCode="0.00E+00">
                  <c:v>6.8400000000000004E-4</c:v>
                </c:pt>
                <c:pt idx="89" formatCode="0.00E+00">
                  <c:v>4.28E-4</c:v>
                </c:pt>
                <c:pt idx="90" formatCode="0.00E+00">
                  <c:v>2.656E-4</c:v>
                </c:pt>
                <c:pt idx="91" formatCode="0.00E+00">
                  <c:v>1.6559999999999999E-4</c:v>
                </c:pt>
                <c:pt idx="92" formatCode="0.00E+00">
                  <c:v>1.032E-4</c:v>
                </c:pt>
                <c:pt idx="93" formatCode="0.00E+00">
                  <c:v>6.4399999999999993E-5</c:v>
                </c:pt>
                <c:pt idx="94" formatCode="0.00E+00">
                  <c:v>4.0000000000000003E-5</c:v>
                </c:pt>
              </c:numCache>
            </c:numRef>
          </c:xVal>
          <c:yVal>
            <c:numRef>
              <c:f>'160h'!$B$2:$B$96</c:f>
              <c:numCache>
                <c:formatCode>0.00E+00</c:formatCode>
                <c:ptCount val="95"/>
                <c:pt idx="0">
                  <c:v>233370000</c:v>
                </c:pt>
                <c:pt idx="1">
                  <c:v>210890000</c:v>
                </c:pt>
                <c:pt idx="2">
                  <c:v>190210000</c:v>
                </c:pt>
                <c:pt idx="3">
                  <c:v>171260000</c:v>
                </c:pt>
                <c:pt idx="4">
                  <c:v>153260000</c:v>
                </c:pt>
                <c:pt idx="5">
                  <c:v>136790000</c:v>
                </c:pt>
                <c:pt idx="6">
                  <c:v>121360000</c:v>
                </c:pt>
                <c:pt idx="7">
                  <c:v>106910000</c:v>
                </c:pt>
                <c:pt idx="8">
                  <c:v>93887000</c:v>
                </c:pt>
                <c:pt idx="9">
                  <c:v>82138000</c:v>
                </c:pt>
                <c:pt idx="10">
                  <c:v>71112000</c:v>
                </c:pt>
                <c:pt idx="11">
                  <c:v>61686000</c:v>
                </c:pt>
                <c:pt idx="12">
                  <c:v>52997000</c:v>
                </c:pt>
                <c:pt idx="13">
                  <c:v>45355000</c:v>
                </c:pt>
                <c:pt idx="14">
                  <c:v>38623000</c:v>
                </c:pt>
                <c:pt idx="15">
                  <c:v>32850000</c:v>
                </c:pt>
                <c:pt idx="16">
                  <c:v>27940000</c:v>
                </c:pt>
                <c:pt idx="17">
                  <c:v>23576000</c:v>
                </c:pt>
                <c:pt idx="18">
                  <c:v>19898000</c:v>
                </c:pt>
                <c:pt idx="19">
                  <c:v>115360000</c:v>
                </c:pt>
                <c:pt idx="20">
                  <c:v>100360000</c:v>
                </c:pt>
                <c:pt idx="21">
                  <c:v>87170000</c:v>
                </c:pt>
                <c:pt idx="22">
                  <c:v>75486000</c:v>
                </c:pt>
                <c:pt idx="23">
                  <c:v>65093000</c:v>
                </c:pt>
                <c:pt idx="24">
                  <c:v>55892000</c:v>
                </c:pt>
                <c:pt idx="25">
                  <c:v>47742000</c:v>
                </c:pt>
                <c:pt idx="26">
                  <c:v>40523000</c:v>
                </c:pt>
                <c:pt idx="27">
                  <c:v>34228000</c:v>
                </c:pt>
                <c:pt idx="28">
                  <c:v>28739000</c:v>
                </c:pt>
                <c:pt idx="29">
                  <c:v>23990000</c:v>
                </c:pt>
                <c:pt idx="30">
                  <c:v>19925000</c:v>
                </c:pt>
                <c:pt idx="31">
                  <c:v>16453000</c:v>
                </c:pt>
                <c:pt idx="32">
                  <c:v>13484000</c:v>
                </c:pt>
                <c:pt idx="33">
                  <c:v>10973000</c:v>
                </c:pt>
                <c:pt idx="34">
                  <c:v>8843600</c:v>
                </c:pt>
                <c:pt idx="35">
                  <c:v>7041200</c:v>
                </c:pt>
                <c:pt idx="36">
                  <c:v>5577200</c:v>
                </c:pt>
                <c:pt idx="37">
                  <c:v>4418900</c:v>
                </c:pt>
                <c:pt idx="38">
                  <c:v>43311000</c:v>
                </c:pt>
                <c:pt idx="39">
                  <c:v>35922000</c:v>
                </c:pt>
                <c:pt idx="40">
                  <c:v>29728000</c:v>
                </c:pt>
                <c:pt idx="41">
                  <c:v>24500000</c:v>
                </c:pt>
                <c:pt idx="42">
                  <c:v>20114000</c:v>
                </c:pt>
                <c:pt idx="43">
                  <c:v>16419000</c:v>
                </c:pt>
                <c:pt idx="44">
                  <c:v>13334000</c:v>
                </c:pt>
                <c:pt idx="45">
                  <c:v>10741000</c:v>
                </c:pt>
                <c:pt idx="46">
                  <c:v>8607200</c:v>
                </c:pt>
                <c:pt idx="47">
                  <c:v>6844300</c:v>
                </c:pt>
                <c:pt idx="48">
                  <c:v>5407200</c:v>
                </c:pt>
                <c:pt idx="49">
                  <c:v>4239600</c:v>
                </c:pt>
                <c:pt idx="50">
                  <c:v>3295000</c:v>
                </c:pt>
                <c:pt idx="51">
                  <c:v>2533300</c:v>
                </c:pt>
                <c:pt idx="52">
                  <c:v>1932000</c:v>
                </c:pt>
                <c:pt idx="53">
                  <c:v>1455900</c:v>
                </c:pt>
                <c:pt idx="54">
                  <c:v>1083600</c:v>
                </c:pt>
                <c:pt idx="55" formatCode="General">
                  <c:v>802110</c:v>
                </c:pt>
                <c:pt idx="56" formatCode="General">
                  <c:v>593440</c:v>
                </c:pt>
                <c:pt idx="57">
                  <c:v>12727000</c:v>
                </c:pt>
                <c:pt idx="58">
                  <c:v>10324000</c:v>
                </c:pt>
                <c:pt idx="59">
                  <c:v>8184700</c:v>
                </c:pt>
                <c:pt idx="60">
                  <c:v>6414600</c:v>
                </c:pt>
                <c:pt idx="61">
                  <c:v>4980000</c:v>
                </c:pt>
                <c:pt idx="62">
                  <c:v>3834300</c:v>
                </c:pt>
                <c:pt idx="63">
                  <c:v>2926100</c:v>
                </c:pt>
                <c:pt idx="64">
                  <c:v>2218900</c:v>
                </c:pt>
                <c:pt idx="65">
                  <c:v>1672800</c:v>
                </c:pt>
                <c:pt idx="66">
                  <c:v>1251100</c:v>
                </c:pt>
                <c:pt idx="67" formatCode="General">
                  <c:v>926970</c:v>
                </c:pt>
                <c:pt idx="68" formatCode="General">
                  <c:v>682200</c:v>
                </c:pt>
                <c:pt idx="69" formatCode="General">
                  <c:v>498180</c:v>
                </c:pt>
                <c:pt idx="70" formatCode="General">
                  <c:v>360420</c:v>
                </c:pt>
                <c:pt idx="71" formatCode="General">
                  <c:v>258060</c:v>
                </c:pt>
                <c:pt idx="72" formatCode="General">
                  <c:v>182360</c:v>
                </c:pt>
                <c:pt idx="73" formatCode="General">
                  <c:v>127900</c:v>
                </c:pt>
                <c:pt idx="74" formatCode="General">
                  <c:v>89674</c:v>
                </c:pt>
                <c:pt idx="75" formatCode="General">
                  <c:v>62067</c:v>
                </c:pt>
                <c:pt idx="76">
                  <c:v>3070400</c:v>
                </c:pt>
                <c:pt idx="77">
                  <c:v>2582400</c:v>
                </c:pt>
                <c:pt idx="78">
                  <c:v>1997600</c:v>
                </c:pt>
                <c:pt idx="79">
                  <c:v>1498100</c:v>
                </c:pt>
                <c:pt idx="80">
                  <c:v>1106000</c:v>
                </c:pt>
                <c:pt idx="81" formatCode="General">
                  <c:v>808210</c:v>
                </c:pt>
                <c:pt idx="82" formatCode="General">
                  <c:v>586600</c:v>
                </c:pt>
                <c:pt idx="83" formatCode="General">
                  <c:v>422880</c:v>
                </c:pt>
                <c:pt idx="84" formatCode="General">
                  <c:v>302290</c:v>
                </c:pt>
                <c:pt idx="85" formatCode="General">
                  <c:v>214770</c:v>
                </c:pt>
                <c:pt idx="86" formatCode="General">
                  <c:v>151550</c:v>
                </c:pt>
                <c:pt idx="87" formatCode="General">
                  <c:v>106160</c:v>
                </c:pt>
                <c:pt idx="88" formatCode="General">
                  <c:v>73845</c:v>
                </c:pt>
                <c:pt idx="89" formatCode="General">
                  <c:v>50918</c:v>
                </c:pt>
                <c:pt idx="90" formatCode="General">
                  <c:v>34737</c:v>
                </c:pt>
                <c:pt idx="91" formatCode="General">
                  <c:v>23422</c:v>
                </c:pt>
                <c:pt idx="92" formatCode="General">
                  <c:v>15695</c:v>
                </c:pt>
                <c:pt idx="93" formatCode="General">
                  <c:v>10504</c:v>
                </c:pt>
                <c:pt idx="94" formatCode="General">
                  <c:v>6942.8</c:v>
                </c:pt>
              </c:numCache>
            </c:numRef>
          </c:yVal>
          <c:smooth val="0"/>
        </c:ser>
        <c:ser>
          <c:idx val="1"/>
          <c:order val="1"/>
          <c:spPr>
            <a:ln w="28575">
              <a:noFill/>
            </a:ln>
          </c:spPr>
          <c:xVal>
            <c:numRef>
              <c:f>'160h'!$A$2:$A$96</c:f>
              <c:numCache>
                <c:formatCode>General</c:formatCode>
                <c:ptCount val="95"/>
                <c:pt idx="0">
                  <c:v>30000</c:v>
                </c:pt>
                <c:pt idx="1">
                  <c:v>18720</c:v>
                </c:pt>
                <c:pt idx="2">
                  <c:v>11640</c:v>
                </c:pt>
                <c:pt idx="3">
                  <c:v>7260</c:v>
                </c:pt>
                <c:pt idx="4">
                  <c:v>4518</c:v>
                </c:pt>
                <c:pt idx="5">
                  <c:v>2814</c:v>
                </c:pt>
                <c:pt idx="6">
                  <c:v>1752</c:v>
                </c:pt>
                <c:pt idx="7">
                  <c:v>1092</c:v>
                </c:pt>
                <c:pt idx="8">
                  <c:v>678</c:v>
                </c:pt>
                <c:pt idx="9">
                  <c:v>424.2</c:v>
                </c:pt>
                <c:pt idx="10">
                  <c:v>264.60000000000002</c:v>
                </c:pt>
                <c:pt idx="11">
                  <c:v>164.4</c:v>
                </c:pt>
                <c:pt idx="12">
                  <c:v>102.6</c:v>
                </c:pt>
                <c:pt idx="13">
                  <c:v>64.2</c:v>
                </c:pt>
                <c:pt idx="14">
                  <c:v>39.840000000000003</c:v>
                </c:pt>
                <c:pt idx="15">
                  <c:v>24.84</c:v>
                </c:pt>
                <c:pt idx="16">
                  <c:v>15.48</c:v>
                </c:pt>
                <c:pt idx="17">
                  <c:v>9.66</c:v>
                </c:pt>
                <c:pt idx="18">
                  <c:v>6</c:v>
                </c:pt>
                <c:pt idx="19">
                  <c:v>1250</c:v>
                </c:pt>
                <c:pt idx="20">
                  <c:v>780</c:v>
                </c:pt>
                <c:pt idx="21">
                  <c:v>485</c:v>
                </c:pt>
                <c:pt idx="22">
                  <c:v>302.5</c:v>
                </c:pt>
                <c:pt idx="23">
                  <c:v>188.25</c:v>
                </c:pt>
                <c:pt idx="24">
                  <c:v>117.25</c:v>
                </c:pt>
                <c:pt idx="25">
                  <c:v>73</c:v>
                </c:pt>
                <c:pt idx="26">
                  <c:v>45.5</c:v>
                </c:pt>
                <c:pt idx="27">
                  <c:v>28.25</c:v>
                </c:pt>
                <c:pt idx="28">
                  <c:v>17.675000000000001</c:v>
                </c:pt>
                <c:pt idx="29">
                  <c:v>11.025</c:v>
                </c:pt>
                <c:pt idx="30">
                  <c:v>6.85</c:v>
                </c:pt>
                <c:pt idx="31">
                  <c:v>4.2750000000000004</c:v>
                </c:pt>
                <c:pt idx="32">
                  <c:v>2.6749999999999998</c:v>
                </c:pt>
                <c:pt idx="33">
                  <c:v>1.66</c:v>
                </c:pt>
                <c:pt idx="34">
                  <c:v>1.0349999999999999</c:v>
                </c:pt>
                <c:pt idx="35">
                  <c:v>0.64500000000000002</c:v>
                </c:pt>
                <c:pt idx="36">
                  <c:v>0.40250000000000002</c:v>
                </c:pt>
                <c:pt idx="37">
                  <c:v>0.25</c:v>
                </c:pt>
                <c:pt idx="38">
                  <c:v>50</c:v>
                </c:pt>
                <c:pt idx="39">
                  <c:v>31.2</c:v>
                </c:pt>
                <c:pt idx="40">
                  <c:v>19.399999999999999</c:v>
                </c:pt>
                <c:pt idx="41">
                  <c:v>12.1</c:v>
                </c:pt>
                <c:pt idx="42">
                  <c:v>7.53</c:v>
                </c:pt>
                <c:pt idx="43">
                  <c:v>4.6900000000000004</c:v>
                </c:pt>
                <c:pt idx="44">
                  <c:v>2.92</c:v>
                </c:pt>
                <c:pt idx="45">
                  <c:v>1.82</c:v>
                </c:pt>
                <c:pt idx="46">
                  <c:v>1.1299999999999999</c:v>
                </c:pt>
                <c:pt idx="47">
                  <c:v>0.70699999999999996</c:v>
                </c:pt>
                <c:pt idx="48">
                  <c:v>0.441</c:v>
                </c:pt>
                <c:pt idx="49">
                  <c:v>0.27400000000000002</c:v>
                </c:pt>
                <c:pt idx="50">
                  <c:v>0.17100000000000001</c:v>
                </c:pt>
                <c:pt idx="51">
                  <c:v>0.107</c:v>
                </c:pt>
                <c:pt idx="52">
                  <c:v>6.6400000000000001E-2</c:v>
                </c:pt>
                <c:pt idx="53">
                  <c:v>4.1399999999999999E-2</c:v>
                </c:pt>
                <c:pt idx="54">
                  <c:v>2.58E-2</c:v>
                </c:pt>
                <c:pt idx="55">
                  <c:v>1.61E-2</c:v>
                </c:pt>
                <c:pt idx="56">
                  <c:v>0.01</c:v>
                </c:pt>
                <c:pt idx="57">
                  <c:v>2.5</c:v>
                </c:pt>
                <c:pt idx="58">
                  <c:v>1.56</c:v>
                </c:pt>
                <c:pt idx="59">
                  <c:v>0.97</c:v>
                </c:pt>
                <c:pt idx="60">
                  <c:v>0.60499999999999998</c:v>
                </c:pt>
                <c:pt idx="61">
                  <c:v>0.3765</c:v>
                </c:pt>
                <c:pt idx="62">
                  <c:v>0.23449999999999999</c:v>
                </c:pt>
                <c:pt idx="63">
                  <c:v>0.14599999999999999</c:v>
                </c:pt>
                <c:pt idx="64">
                  <c:v>9.0999999999999998E-2</c:v>
                </c:pt>
                <c:pt idx="65">
                  <c:v>5.6500000000000002E-2</c:v>
                </c:pt>
                <c:pt idx="66">
                  <c:v>3.5349999999999999E-2</c:v>
                </c:pt>
                <c:pt idx="67">
                  <c:v>2.205E-2</c:v>
                </c:pt>
                <c:pt idx="68">
                  <c:v>1.37E-2</c:v>
                </c:pt>
                <c:pt idx="69">
                  <c:v>8.5500000000000003E-3</c:v>
                </c:pt>
                <c:pt idx="70">
                  <c:v>5.3499999999999997E-3</c:v>
                </c:pt>
                <c:pt idx="71">
                  <c:v>3.32E-3</c:v>
                </c:pt>
                <c:pt idx="72">
                  <c:v>2.0699999999999998E-3</c:v>
                </c:pt>
                <c:pt idx="73">
                  <c:v>1.2899999999999999E-3</c:v>
                </c:pt>
                <c:pt idx="74" formatCode="0.00E+00">
                  <c:v>8.0500000000000005E-4</c:v>
                </c:pt>
                <c:pt idx="75" formatCode="0.00E+00">
                  <c:v>5.0000000000000001E-4</c:v>
                </c:pt>
                <c:pt idx="76">
                  <c:v>0.2</c:v>
                </c:pt>
                <c:pt idx="77">
                  <c:v>0.12479999999999999</c:v>
                </c:pt>
                <c:pt idx="78">
                  <c:v>7.7600000000000002E-2</c:v>
                </c:pt>
                <c:pt idx="79">
                  <c:v>4.8399999999999999E-2</c:v>
                </c:pt>
                <c:pt idx="80">
                  <c:v>3.0120000000000001E-2</c:v>
                </c:pt>
                <c:pt idx="81">
                  <c:v>1.8759999999999999E-2</c:v>
                </c:pt>
                <c:pt idx="82">
                  <c:v>1.1679999999999999E-2</c:v>
                </c:pt>
                <c:pt idx="83">
                  <c:v>7.28E-3</c:v>
                </c:pt>
                <c:pt idx="84">
                  <c:v>4.5199999999999997E-3</c:v>
                </c:pt>
                <c:pt idx="85">
                  <c:v>2.8300000000000001E-3</c:v>
                </c:pt>
                <c:pt idx="86">
                  <c:v>1.7600000000000001E-3</c:v>
                </c:pt>
                <c:pt idx="87">
                  <c:v>1.1000000000000001E-3</c:v>
                </c:pt>
                <c:pt idx="88" formatCode="0.00E+00">
                  <c:v>6.8400000000000004E-4</c:v>
                </c:pt>
                <c:pt idx="89" formatCode="0.00E+00">
                  <c:v>4.28E-4</c:v>
                </c:pt>
                <c:pt idx="90" formatCode="0.00E+00">
                  <c:v>2.656E-4</c:v>
                </c:pt>
                <c:pt idx="91" formatCode="0.00E+00">
                  <c:v>1.6559999999999999E-4</c:v>
                </c:pt>
                <c:pt idx="92" formatCode="0.00E+00">
                  <c:v>1.032E-4</c:v>
                </c:pt>
                <c:pt idx="93" formatCode="0.00E+00">
                  <c:v>6.4399999999999993E-5</c:v>
                </c:pt>
                <c:pt idx="94" formatCode="0.00E+00">
                  <c:v>4.0000000000000003E-5</c:v>
                </c:pt>
              </c:numCache>
            </c:numRef>
          </c:xVal>
          <c:yVal>
            <c:numRef>
              <c:f>'160h'!$J$2:$J$96</c:f>
              <c:numCache>
                <c:formatCode>General</c:formatCode>
                <c:ptCount val="95"/>
                <c:pt idx="0">
                  <c:v>23875075.456657849</c:v>
                </c:pt>
                <c:pt idx="1">
                  <c:v>23875075.407181948</c:v>
                </c:pt>
                <c:pt idx="2">
                  <c:v>23875075.27863881</c:v>
                </c:pt>
                <c:pt idx="3">
                  <c:v>23875074.949493073</c:v>
                </c:pt>
                <c:pt idx="4">
                  <c:v>23875074.097168922</c:v>
                </c:pt>
                <c:pt idx="5">
                  <c:v>23875071.902430266</c:v>
                </c:pt>
                <c:pt idx="6">
                  <c:v>23875066.237752303</c:v>
                </c:pt>
                <c:pt idx="7">
                  <c:v>23875051.676769577</c:v>
                </c:pt>
                <c:pt idx="8">
                  <c:v>23875013.719221625</c:v>
                </c:pt>
                <c:pt idx="9">
                  <c:v>23874917.695870358</c:v>
                </c:pt>
                <c:pt idx="10">
                  <c:v>23874669.941577762</c:v>
                </c:pt>
                <c:pt idx="11">
                  <c:v>23874024.980481107</c:v>
                </c:pt>
                <c:pt idx="12">
                  <c:v>23872378.598229773</c:v>
                </c:pt>
                <c:pt idx="13">
                  <c:v>23868189.384430569</c:v>
                </c:pt>
                <c:pt idx="14">
                  <c:v>23857206.288597461</c:v>
                </c:pt>
                <c:pt idx="15">
                  <c:v>23829190.043112148</c:v>
                </c:pt>
                <c:pt idx="16">
                  <c:v>23757458.207166161</c:v>
                </c:pt>
                <c:pt idx="17">
                  <c:v>23576488.928826187</c:v>
                </c:pt>
                <c:pt idx="18">
                  <c:v>23123394.212617654</c:v>
                </c:pt>
                <c:pt idx="19">
                  <c:v>23875057.31586016</c:v>
                </c:pt>
                <c:pt idx="20">
                  <c:v>23875028.81785658</c:v>
                </c:pt>
                <c:pt idx="21">
                  <c:v>23874954.777784429</c:v>
                </c:pt>
                <c:pt idx="22">
                  <c:v>23874765.194965139</c:v>
                </c:pt>
                <c:pt idx="23">
                  <c:v>23874274.290476859</c:v>
                </c:pt>
                <c:pt idx="24">
                  <c:v>23873010.348259658</c:v>
                </c:pt>
                <c:pt idx="25">
                  <c:v>23869749.00616736</c:v>
                </c:pt>
                <c:pt idx="26">
                  <c:v>23861371.886915881</c:v>
                </c:pt>
                <c:pt idx="27">
                  <c:v>23839575.748358708</c:v>
                </c:pt>
                <c:pt idx="28">
                  <c:v>23784701.935440581</c:v>
                </c:pt>
                <c:pt idx="29">
                  <c:v>23644848.139801171</c:v>
                </c:pt>
                <c:pt idx="30">
                  <c:v>23292018.799083844</c:v>
                </c:pt>
                <c:pt idx="31">
                  <c:v>22458290.089751717</c:v>
                </c:pt>
                <c:pt idx="32">
                  <c:v>20683613.749262467</c:v>
                </c:pt>
                <c:pt idx="33">
                  <c:v>17491116.118569281</c:v>
                </c:pt>
                <c:pt idx="34">
                  <c:v>13304181.685427707</c:v>
                </c:pt>
                <c:pt idx="35">
                  <c:v>9211803.5750356093</c:v>
                </c:pt>
                <c:pt idx="36">
                  <c:v>6028983.9095773697</c:v>
                </c:pt>
                <c:pt idx="37">
                  <c:v>3820271.5377334845</c:v>
                </c:pt>
                <c:pt idx="38">
                  <c:v>23863725.856543988</c:v>
                </c:pt>
                <c:pt idx="39">
                  <c:v>23845959.780343343</c:v>
                </c:pt>
                <c:pt idx="40">
                  <c:v>23799986.633110568</c:v>
                </c:pt>
                <c:pt idx="41">
                  <c:v>23683469.911926188</c:v>
                </c:pt>
                <c:pt idx="42">
                  <c:v>23389525.813978907</c:v>
                </c:pt>
                <c:pt idx="43">
                  <c:v>22680268.021906648</c:v>
                </c:pt>
                <c:pt idx="44">
                  <c:v>21111314.468759585</c:v>
                </c:pt>
                <c:pt idx="45">
                  <c:v>18214733.284990627</c:v>
                </c:pt>
                <c:pt idx="46">
                  <c:v>14110789.374284286</c:v>
                </c:pt>
                <c:pt idx="47">
                  <c:v>9949169.0684590396</c:v>
                </c:pt>
                <c:pt idx="48">
                  <c:v>6563851.6098072911</c:v>
                </c:pt>
                <c:pt idx="49">
                  <c:v>4176273.7005269211</c:v>
                </c:pt>
                <c:pt idx="50">
                  <c:v>2631050.8909215941</c:v>
                </c:pt>
                <c:pt idx="51">
                  <c:v>1652446.5968039709</c:v>
                </c:pt>
                <c:pt idx="52">
                  <c:v>1026957.1105374743</c:v>
                </c:pt>
                <c:pt idx="53">
                  <c:v>640663.94911824272</c:v>
                </c:pt>
                <c:pt idx="54">
                  <c:v>399342.293391274</c:v>
                </c:pt>
                <c:pt idx="55">
                  <c:v>249223.26127901563</c:v>
                </c:pt>
                <c:pt idx="56">
                  <c:v>154802.23706452703</c:v>
                </c:pt>
                <c:pt idx="57">
                  <c:v>20319603.630622327</c:v>
                </c:pt>
                <c:pt idx="58">
                  <c:v>16978474.309895802</c:v>
                </c:pt>
                <c:pt idx="59">
                  <c:v>12711061.216625802</c:v>
                </c:pt>
                <c:pt idx="60">
                  <c:v>8718878.5310511235</c:v>
                </c:pt>
                <c:pt idx="61">
                  <c:v>5662149.0515415603</c:v>
                </c:pt>
                <c:pt idx="62">
                  <c:v>3588939.4820745164</c:v>
                </c:pt>
                <c:pt idx="63">
                  <c:v>2250100.330569657</c:v>
                </c:pt>
                <c:pt idx="64">
                  <c:v>1406284.1094029075</c:v>
                </c:pt>
                <c:pt idx="65">
                  <c:v>874064.68685712176</c:v>
                </c:pt>
                <c:pt idx="66">
                  <c:v>547093.71775581245</c:v>
                </c:pt>
                <c:pt idx="67">
                  <c:v>341311.22614295658</c:v>
                </c:pt>
                <c:pt idx="68">
                  <c:v>212075.15573201081</c:v>
                </c:pt>
                <c:pt idx="69">
                  <c:v>132356.66102146771</c:v>
                </c:pt>
                <c:pt idx="70">
                  <c:v>82820.439445929223</c:v>
                </c:pt>
                <c:pt idx="71">
                  <c:v>51395.303970467874</c:v>
                </c:pt>
                <c:pt idx="72">
                  <c:v>32044.707799723012</c:v>
                </c:pt>
                <c:pt idx="73">
                  <c:v>19969.901369708168</c:v>
                </c:pt>
                <c:pt idx="74">
                  <c:v>12461.840338156873</c:v>
                </c:pt>
                <c:pt idx="75">
                  <c:v>7740.2741495801374</c:v>
                </c:pt>
                <c:pt idx="76">
                  <c:v>3070400.3147797873</c:v>
                </c:pt>
                <c:pt idx="77">
                  <c:v>1925678.0925098525</c:v>
                </c:pt>
                <c:pt idx="78">
                  <c:v>1199772.8582003848</c:v>
                </c:pt>
                <c:pt idx="79">
                  <c:v>748889.89243327966</c:v>
                </c:pt>
                <c:pt idx="80">
                  <c:v>466185.24367305735</c:v>
                </c:pt>
                <c:pt idx="81">
                  <c:v>290393.61860334576</c:v>
                </c:pt>
                <c:pt idx="82">
                  <c:v>180807.62862837082</c:v>
                </c:pt>
                <c:pt idx="83">
                  <c:v>112697.1420122932</c:v>
                </c:pt>
                <c:pt idx="84">
                  <c:v>69971.781484143386</c:v>
                </c:pt>
                <c:pt idx="85">
                  <c:v>43809.88023287111</c:v>
                </c:pt>
                <c:pt idx="86">
                  <c:v>27245.748697392788</c:v>
                </c:pt>
                <c:pt idx="87">
                  <c:v>17028.599692679545</c:v>
                </c:pt>
                <c:pt idx="88">
                  <c:v>10588.694551711194</c:v>
                </c:pt>
                <c:pt idx="89">
                  <c:v>6625.6747651007508</c:v>
                </c:pt>
                <c:pt idx="90">
                  <c:v>4111.6337833624493</c:v>
                </c:pt>
                <c:pt idx="91">
                  <c:v>2563.5789182851981</c:v>
                </c:pt>
                <c:pt idx="92">
                  <c:v>1597.5926648541249</c:v>
                </c:pt>
                <c:pt idx="93">
                  <c:v>996.94736198882083</c:v>
                </c:pt>
                <c:pt idx="94">
                  <c:v>619.22196429979283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5405184"/>
        <c:axId val="55411072"/>
      </c:scatterChart>
      <c:valAx>
        <c:axId val="55405184"/>
        <c:scaling>
          <c:logBase val="10"/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55411072"/>
        <c:crosses val="autoZero"/>
        <c:crossBetween val="midCat"/>
      </c:valAx>
      <c:valAx>
        <c:axId val="55411072"/>
        <c:scaling>
          <c:logBase val="10"/>
          <c:orientation val="minMax"/>
        </c:scaling>
        <c:delete val="0"/>
        <c:axPos val="l"/>
        <c:majorGridlines/>
        <c:numFmt formatCode="0.00E+00" sourceLinked="1"/>
        <c:majorTickMark val="out"/>
        <c:minorTickMark val="none"/>
        <c:tickLblPos val="nextTo"/>
        <c:crossAx val="55405184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'160h'!$A$2:$A$96</c:f>
              <c:numCache>
                <c:formatCode>General</c:formatCode>
                <c:ptCount val="95"/>
                <c:pt idx="0">
                  <c:v>30000</c:v>
                </c:pt>
                <c:pt idx="1">
                  <c:v>18720</c:v>
                </c:pt>
                <c:pt idx="2">
                  <c:v>11640</c:v>
                </c:pt>
                <c:pt idx="3">
                  <c:v>7260</c:v>
                </c:pt>
                <c:pt idx="4">
                  <c:v>4518</c:v>
                </c:pt>
                <c:pt idx="5">
                  <c:v>2814</c:v>
                </c:pt>
                <c:pt idx="6">
                  <c:v>1752</c:v>
                </c:pt>
                <c:pt idx="7">
                  <c:v>1092</c:v>
                </c:pt>
                <c:pt idx="8">
                  <c:v>678</c:v>
                </c:pt>
                <c:pt idx="9">
                  <c:v>424.2</c:v>
                </c:pt>
                <c:pt idx="10">
                  <c:v>264.60000000000002</c:v>
                </c:pt>
                <c:pt idx="11">
                  <c:v>164.4</c:v>
                </c:pt>
                <c:pt idx="12">
                  <c:v>102.6</c:v>
                </c:pt>
                <c:pt idx="13">
                  <c:v>64.2</c:v>
                </c:pt>
                <c:pt idx="14">
                  <c:v>39.840000000000003</c:v>
                </c:pt>
                <c:pt idx="15">
                  <c:v>24.84</c:v>
                </c:pt>
                <c:pt idx="16">
                  <c:v>15.48</c:v>
                </c:pt>
                <c:pt idx="17">
                  <c:v>9.66</c:v>
                </c:pt>
                <c:pt idx="18">
                  <c:v>6</c:v>
                </c:pt>
                <c:pt idx="19">
                  <c:v>1250</c:v>
                </c:pt>
                <c:pt idx="20">
                  <c:v>780</c:v>
                </c:pt>
                <c:pt idx="21">
                  <c:v>485</c:v>
                </c:pt>
                <c:pt idx="22">
                  <c:v>302.5</c:v>
                </c:pt>
                <c:pt idx="23">
                  <c:v>188.25</c:v>
                </c:pt>
                <c:pt idx="24">
                  <c:v>117.25</c:v>
                </c:pt>
                <c:pt idx="25">
                  <c:v>73</c:v>
                </c:pt>
                <c:pt idx="26">
                  <c:v>45.5</c:v>
                </c:pt>
                <c:pt idx="27">
                  <c:v>28.25</c:v>
                </c:pt>
                <c:pt idx="28">
                  <c:v>17.675000000000001</c:v>
                </c:pt>
                <c:pt idx="29">
                  <c:v>11.025</c:v>
                </c:pt>
                <c:pt idx="30">
                  <c:v>6.85</c:v>
                </c:pt>
                <c:pt idx="31">
                  <c:v>4.2750000000000004</c:v>
                </c:pt>
                <c:pt idx="32">
                  <c:v>2.6749999999999998</c:v>
                </c:pt>
                <c:pt idx="33">
                  <c:v>1.66</c:v>
                </c:pt>
                <c:pt idx="34">
                  <c:v>1.0349999999999999</c:v>
                </c:pt>
                <c:pt idx="35">
                  <c:v>0.64500000000000002</c:v>
                </c:pt>
                <c:pt idx="36">
                  <c:v>0.40250000000000002</c:v>
                </c:pt>
                <c:pt idx="37">
                  <c:v>0.25</c:v>
                </c:pt>
                <c:pt idx="38">
                  <c:v>50</c:v>
                </c:pt>
                <c:pt idx="39">
                  <c:v>31.2</c:v>
                </c:pt>
                <c:pt idx="40">
                  <c:v>19.399999999999999</c:v>
                </c:pt>
                <c:pt idx="41">
                  <c:v>12.1</c:v>
                </c:pt>
                <c:pt idx="42">
                  <c:v>7.53</c:v>
                </c:pt>
                <c:pt idx="43">
                  <c:v>4.6900000000000004</c:v>
                </c:pt>
                <c:pt idx="44">
                  <c:v>2.92</c:v>
                </c:pt>
                <c:pt idx="45">
                  <c:v>1.82</c:v>
                </c:pt>
                <c:pt idx="46">
                  <c:v>1.1299999999999999</c:v>
                </c:pt>
                <c:pt idx="47">
                  <c:v>0.70699999999999996</c:v>
                </c:pt>
                <c:pt idx="48">
                  <c:v>0.441</c:v>
                </c:pt>
                <c:pt idx="49">
                  <c:v>0.27400000000000002</c:v>
                </c:pt>
                <c:pt idx="50">
                  <c:v>0.17100000000000001</c:v>
                </c:pt>
                <c:pt idx="51">
                  <c:v>0.107</c:v>
                </c:pt>
                <c:pt idx="52">
                  <c:v>6.6400000000000001E-2</c:v>
                </c:pt>
                <c:pt idx="53">
                  <c:v>4.1399999999999999E-2</c:v>
                </c:pt>
                <c:pt idx="54">
                  <c:v>2.58E-2</c:v>
                </c:pt>
                <c:pt idx="55">
                  <c:v>1.61E-2</c:v>
                </c:pt>
                <c:pt idx="56">
                  <c:v>0.01</c:v>
                </c:pt>
                <c:pt idx="57">
                  <c:v>2.5</c:v>
                </c:pt>
                <c:pt idx="58">
                  <c:v>1.56</c:v>
                </c:pt>
                <c:pt idx="59">
                  <c:v>0.97</c:v>
                </c:pt>
                <c:pt idx="60">
                  <c:v>0.60499999999999998</c:v>
                </c:pt>
                <c:pt idx="61">
                  <c:v>0.3765</c:v>
                </c:pt>
                <c:pt idx="62">
                  <c:v>0.23449999999999999</c:v>
                </c:pt>
                <c:pt idx="63">
                  <c:v>0.14599999999999999</c:v>
                </c:pt>
                <c:pt idx="64">
                  <c:v>9.0999999999999998E-2</c:v>
                </c:pt>
                <c:pt idx="65">
                  <c:v>5.6500000000000002E-2</c:v>
                </c:pt>
                <c:pt idx="66">
                  <c:v>3.5349999999999999E-2</c:v>
                </c:pt>
                <c:pt idx="67">
                  <c:v>2.205E-2</c:v>
                </c:pt>
                <c:pt idx="68">
                  <c:v>1.37E-2</c:v>
                </c:pt>
                <c:pt idx="69">
                  <c:v>8.5500000000000003E-3</c:v>
                </c:pt>
                <c:pt idx="70">
                  <c:v>5.3499999999999997E-3</c:v>
                </c:pt>
                <c:pt idx="71">
                  <c:v>3.32E-3</c:v>
                </c:pt>
                <c:pt idx="72">
                  <c:v>2.0699999999999998E-3</c:v>
                </c:pt>
                <c:pt idx="73">
                  <c:v>1.2899999999999999E-3</c:v>
                </c:pt>
                <c:pt idx="74" formatCode="0.00E+00">
                  <c:v>8.0500000000000005E-4</c:v>
                </c:pt>
                <c:pt idx="75" formatCode="0.00E+00">
                  <c:v>5.0000000000000001E-4</c:v>
                </c:pt>
                <c:pt idx="76">
                  <c:v>0.2</c:v>
                </c:pt>
                <c:pt idx="77">
                  <c:v>0.12479999999999999</c:v>
                </c:pt>
                <c:pt idx="78">
                  <c:v>7.7600000000000002E-2</c:v>
                </c:pt>
                <c:pt idx="79">
                  <c:v>4.8399999999999999E-2</c:v>
                </c:pt>
                <c:pt idx="80">
                  <c:v>3.0120000000000001E-2</c:v>
                </c:pt>
                <c:pt idx="81">
                  <c:v>1.8759999999999999E-2</c:v>
                </c:pt>
                <c:pt idx="82">
                  <c:v>1.1679999999999999E-2</c:v>
                </c:pt>
                <c:pt idx="83">
                  <c:v>7.28E-3</c:v>
                </c:pt>
                <c:pt idx="84">
                  <c:v>4.5199999999999997E-3</c:v>
                </c:pt>
                <c:pt idx="85">
                  <c:v>2.8300000000000001E-3</c:v>
                </c:pt>
                <c:pt idx="86">
                  <c:v>1.7600000000000001E-3</c:v>
                </c:pt>
                <c:pt idx="87">
                  <c:v>1.1000000000000001E-3</c:v>
                </c:pt>
                <c:pt idx="88" formatCode="0.00E+00">
                  <c:v>6.8400000000000004E-4</c:v>
                </c:pt>
                <c:pt idx="89" formatCode="0.00E+00">
                  <c:v>4.28E-4</c:v>
                </c:pt>
                <c:pt idx="90" formatCode="0.00E+00">
                  <c:v>2.656E-4</c:v>
                </c:pt>
                <c:pt idx="91" formatCode="0.00E+00">
                  <c:v>1.6559999999999999E-4</c:v>
                </c:pt>
                <c:pt idx="92" formatCode="0.00E+00">
                  <c:v>1.032E-4</c:v>
                </c:pt>
                <c:pt idx="93" formatCode="0.00E+00">
                  <c:v>6.4399999999999993E-5</c:v>
                </c:pt>
                <c:pt idx="94" formatCode="0.00E+00">
                  <c:v>4.0000000000000003E-5</c:v>
                </c:pt>
              </c:numCache>
            </c:numRef>
          </c:xVal>
          <c:yVal>
            <c:numRef>
              <c:f>'160h'!$C$2:$C$96</c:f>
              <c:numCache>
                <c:formatCode>General</c:formatCode>
                <c:ptCount val="95"/>
                <c:pt idx="0">
                  <c:v>17.66</c:v>
                </c:pt>
                <c:pt idx="1">
                  <c:v>18.670000000000002</c:v>
                </c:pt>
                <c:pt idx="2">
                  <c:v>19.47</c:v>
                </c:pt>
                <c:pt idx="3">
                  <c:v>20.45</c:v>
                </c:pt>
                <c:pt idx="4">
                  <c:v>21.47</c:v>
                </c:pt>
                <c:pt idx="5">
                  <c:v>22.34</c:v>
                </c:pt>
                <c:pt idx="6">
                  <c:v>23.23</c:v>
                </c:pt>
                <c:pt idx="7">
                  <c:v>24.39</c:v>
                </c:pt>
                <c:pt idx="8">
                  <c:v>25.28</c:v>
                </c:pt>
                <c:pt idx="9">
                  <c:v>26.46</c:v>
                </c:pt>
                <c:pt idx="10">
                  <c:v>27.34</c:v>
                </c:pt>
                <c:pt idx="11">
                  <c:v>28.54</c:v>
                </c:pt>
                <c:pt idx="12">
                  <c:v>29.73</c:v>
                </c:pt>
                <c:pt idx="13">
                  <c:v>30.85</c:v>
                </c:pt>
                <c:pt idx="14">
                  <c:v>32.14</c:v>
                </c:pt>
                <c:pt idx="15">
                  <c:v>33.53</c:v>
                </c:pt>
                <c:pt idx="16">
                  <c:v>34.770000000000003</c:v>
                </c:pt>
                <c:pt idx="17">
                  <c:v>36.22</c:v>
                </c:pt>
                <c:pt idx="18">
                  <c:v>37.590000000000003</c:v>
                </c:pt>
                <c:pt idx="19">
                  <c:v>24.68</c:v>
                </c:pt>
                <c:pt idx="20">
                  <c:v>25.8</c:v>
                </c:pt>
                <c:pt idx="21">
                  <c:v>26.82</c:v>
                </c:pt>
                <c:pt idx="22">
                  <c:v>27.85</c:v>
                </c:pt>
                <c:pt idx="23">
                  <c:v>28.87</c:v>
                </c:pt>
                <c:pt idx="24">
                  <c:v>29.83</c:v>
                </c:pt>
                <c:pt idx="25">
                  <c:v>30.89</c:v>
                </c:pt>
                <c:pt idx="26">
                  <c:v>32</c:v>
                </c:pt>
                <c:pt idx="27">
                  <c:v>33.06</c:v>
                </c:pt>
                <c:pt idx="28">
                  <c:v>34.26</c:v>
                </c:pt>
                <c:pt idx="29">
                  <c:v>35.53</c:v>
                </c:pt>
                <c:pt idx="30">
                  <c:v>36.840000000000003</c:v>
                </c:pt>
                <c:pt idx="31">
                  <c:v>38.17</c:v>
                </c:pt>
                <c:pt idx="32">
                  <c:v>39.6</c:v>
                </c:pt>
                <c:pt idx="33">
                  <c:v>41.11</c:v>
                </c:pt>
                <c:pt idx="34">
                  <c:v>42.69</c:v>
                </c:pt>
                <c:pt idx="35">
                  <c:v>44.36</c:v>
                </c:pt>
                <c:pt idx="36">
                  <c:v>46.07</c:v>
                </c:pt>
                <c:pt idx="37">
                  <c:v>47.75</c:v>
                </c:pt>
                <c:pt idx="38">
                  <c:v>33.01</c:v>
                </c:pt>
                <c:pt idx="39">
                  <c:v>34.58</c:v>
                </c:pt>
                <c:pt idx="40">
                  <c:v>35.869999999999997</c:v>
                </c:pt>
                <c:pt idx="41">
                  <c:v>37.090000000000003</c:v>
                </c:pt>
                <c:pt idx="42">
                  <c:v>38.270000000000003</c:v>
                </c:pt>
                <c:pt idx="43">
                  <c:v>39.54</c:v>
                </c:pt>
                <c:pt idx="44">
                  <c:v>40.83</c:v>
                </c:pt>
                <c:pt idx="45">
                  <c:v>42.15</c:v>
                </c:pt>
                <c:pt idx="46">
                  <c:v>43.53</c:v>
                </c:pt>
                <c:pt idx="47">
                  <c:v>44.97</c:v>
                </c:pt>
                <c:pt idx="48">
                  <c:v>46.47</c:v>
                </c:pt>
                <c:pt idx="49">
                  <c:v>48.02</c:v>
                </c:pt>
                <c:pt idx="50">
                  <c:v>49.61</c:v>
                </c:pt>
                <c:pt idx="51">
                  <c:v>51.25</c:v>
                </c:pt>
                <c:pt idx="52">
                  <c:v>52.92</c:v>
                </c:pt>
                <c:pt idx="53">
                  <c:v>54.63</c:v>
                </c:pt>
                <c:pt idx="54">
                  <c:v>56.37</c:v>
                </c:pt>
                <c:pt idx="55">
                  <c:v>58.09</c:v>
                </c:pt>
                <c:pt idx="56">
                  <c:v>59.77</c:v>
                </c:pt>
                <c:pt idx="57">
                  <c:v>43.75</c:v>
                </c:pt>
                <c:pt idx="58">
                  <c:v>45.18</c:v>
                </c:pt>
                <c:pt idx="59">
                  <c:v>46.5</c:v>
                </c:pt>
                <c:pt idx="60">
                  <c:v>47.8</c:v>
                </c:pt>
                <c:pt idx="61">
                  <c:v>49.16</c:v>
                </c:pt>
                <c:pt idx="62">
                  <c:v>50.54</c:v>
                </c:pt>
                <c:pt idx="63">
                  <c:v>51.98</c:v>
                </c:pt>
                <c:pt idx="64">
                  <c:v>53.45</c:v>
                </c:pt>
                <c:pt idx="65">
                  <c:v>54.93</c:v>
                </c:pt>
                <c:pt idx="66">
                  <c:v>56.44</c:v>
                </c:pt>
                <c:pt idx="67">
                  <c:v>57.93</c:v>
                </c:pt>
                <c:pt idx="68">
                  <c:v>59.45</c:v>
                </c:pt>
                <c:pt idx="69">
                  <c:v>60.98</c:v>
                </c:pt>
                <c:pt idx="70">
                  <c:v>62.52</c:v>
                </c:pt>
                <c:pt idx="71">
                  <c:v>64.09</c:v>
                </c:pt>
                <c:pt idx="72">
                  <c:v>65.69</c:v>
                </c:pt>
                <c:pt idx="73">
                  <c:v>67.31</c:v>
                </c:pt>
                <c:pt idx="74">
                  <c:v>68.900000000000006</c:v>
                </c:pt>
                <c:pt idx="75">
                  <c:v>70.53</c:v>
                </c:pt>
                <c:pt idx="76">
                  <c:v>57.88</c:v>
                </c:pt>
                <c:pt idx="77">
                  <c:v>56.5</c:v>
                </c:pt>
                <c:pt idx="78">
                  <c:v>56.99</c:v>
                </c:pt>
                <c:pt idx="79">
                  <c:v>57.94</c:v>
                </c:pt>
                <c:pt idx="80">
                  <c:v>59.09</c:v>
                </c:pt>
                <c:pt idx="81">
                  <c:v>60.42</c:v>
                </c:pt>
                <c:pt idx="82">
                  <c:v>61.82</c:v>
                </c:pt>
                <c:pt idx="83">
                  <c:v>63.19</c:v>
                </c:pt>
                <c:pt idx="84">
                  <c:v>64.55</c:v>
                </c:pt>
                <c:pt idx="85">
                  <c:v>65.92</c:v>
                </c:pt>
                <c:pt idx="86">
                  <c:v>67.3</c:v>
                </c:pt>
                <c:pt idx="87">
                  <c:v>68.7</c:v>
                </c:pt>
                <c:pt idx="88">
                  <c:v>70.13</c:v>
                </c:pt>
                <c:pt idx="89">
                  <c:v>71.59</c:v>
                </c:pt>
                <c:pt idx="90">
                  <c:v>73.08</c:v>
                </c:pt>
                <c:pt idx="91">
                  <c:v>74.61</c:v>
                </c:pt>
                <c:pt idx="92">
                  <c:v>76.16</c:v>
                </c:pt>
                <c:pt idx="93">
                  <c:v>77.680000000000007</c:v>
                </c:pt>
                <c:pt idx="94">
                  <c:v>79.22</c:v>
                </c:pt>
              </c:numCache>
            </c:numRef>
          </c:yVal>
          <c:smooth val="0"/>
        </c:ser>
        <c:ser>
          <c:idx val="1"/>
          <c:order val="1"/>
          <c:spPr>
            <a:ln w="28575">
              <a:noFill/>
            </a:ln>
          </c:spPr>
          <c:xVal>
            <c:numRef>
              <c:f>'160h'!$A$2:$A$96</c:f>
              <c:numCache>
                <c:formatCode>General</c:formatCode>
                <c:ptCount val="95"/>
                <c:pt idx="0">
                  <c:v>30000</c:v>
                </c:pt>
                <c:pt idx="1">
                  <c:v>18720</c:v>
                </c:pt>
                <c:pt idx="2">
                  <c:v>11640</c:v>
                </c:pt>
                <c:pt idx="3">
                  <c:v>7260</c:v>
                </c:pt>
                <c:pt idx="4">
                  <c:v>4518</c:v>
                </c:pt>
                <c:pt idx="5">
                  <c:v>2814</c:v>
                </c:pt>
                <c:pt idx="6">
                  <c:v>1752</c:v>
                </c:pt>
                <c:pt idx="7">
                  <c:v>1092</c:v>
                </c:pt>
                <c:pt idx="8">
                  <c:v>678</c:v>
                </c:pt>
                <c:pt idx="9">
                  <c:v>424.2</c:v>
                </c:pt>
                <c:pt idx="10">
                  <c:v>264.60000000000002</c:v>
                </c:pt>
                <c:pt idx="11">
                  <c:v>164.4</c:v>
                </c:pt>
                <c:pt idx="12">
                  <c:v>102.6</c:v>
                </c:pt>
                <c:pt idx="13">
                  <c:v>64.2</c:v>
                </c:pt>
                <c:pt idx="14">
                  <c:v>39.840000000000003</c:v>
                </c:pt>
                <c:pt idx="15">
                  <c:v>24.84</c:v>
                </c:pt>
                <c:pt idx="16">
                  <c:v>15.48</c:v>
                </c:pt>
                <c:pt idx="17">
                  <c:v>9.66</c:v>
                </c:pt>
                <c:pt idx="18">
                  <c:v>6</c:v>
                </c:pt>
                <c:pt idx="19">
                  <c:v>1250</c:v>
                </c:pt>
                <c:pt idx="20">
                  <c:v>780</c:v>
                </c:pt>
                <c:pt idx="21">
                  <c:v>485</c:v>
                </c:pt>
                <c:pt idx="22">
                  <c:v>302.5</c:v>
                </c:pt>
                <c:pt idx="23">
                  <c:v>188.25</c:v>
                </c:pt>
                <c:pt idx="24">
                  <c:v>117.25</c:v>
                </c:pt>
                <c:pt idx="25">
                  <c:v>73</c:v>
                </c:pt>
                <c:pt idx="26">
                  <c:v>45.5</c:v>
                </c:pt>
                <c:pt idx="27">
                  <c:v>28.25</c:v>
                </c:pt>
                <c:pt idx="28">
                  <c:v>17.675000000000001</c:v>
                </c:pt>
                <c:pt idx="29">
                  <c:v>11.025</c:v>
                </c:pt>
                <c:pt idx="30">
                  <c:v>6.85</c:v>
                </c:pt>
                <c:pt idx="31">
                  <c:v>4.2750000000000004</c:v>
                </c:pt>
                <c:pt idx="32">
                  <c:v>2.6749999999999998</c:v>
                </c:pt>
                <c:pt idx="33">
                  <c:v>1.66</c:v>
                </c:pt>
                <c:pt idx="34">
                  <c:v>1.0349999999999999</c:v>
                </c:pt>
                <c:pt idx="35">
                  <c:v>0.64500000000000002</c:v>
                </c:pt>
                <c:pt idx="36">
                  <c:v>0.40250000000000002</c:v>
                </c:pt>
                <c:pt idx="37">
                  <c:v>0.25</c:v>
                </c:pt>
                <c:pt idx="38">
                  <c:v>50</c:v>
                </c:pt>
                <c:pt idx="39">
                  <c:v>31.2</c:v>
                </c:pt>
                <c:pt idx="40">
                  <c:v>19.399999999999999</c:v>
                </c:pt>
                <c:pt idx="41">
                  <c:v>12.1</c:v>
                </c:pt>
                <c:pt idx="42">
                  <c:v>7.53</c:v>
                </c:pt>
                <c:pt idx="43">
                  <c:v>4.6900000000000004</c:v>
                </c:pt>
                <c:pt idx="44">
                  <c:v>2.92</c:v>
                </c:pt>
                <c:pt idx="45">
                  <c:v>1.82</c:v>
                </c:pt>
                <c:pt idx="46">
                  <c:v>1.1299999999999999</c:v>
                </c:pt>
                <c:pt idx="47">
                  <c:v>0.70699999999999996</c:v>
                </c:pt>
                <c:pt idx="48">
                  <c:v>0.441</c:v>
                </c:pt>
                <c:pt idx="49">
                  <c:v>0.27400000000000002</c:v>
                </c:pt>
                <c:pt idx="50">
                  <c:v>0.17100000000000001</c:v>
                </c:pt>
                <c:pt idx="51">
                  <c:v>0.107</c:v>
                </c:pt>
                <c:pt idx="52">
                  <c:v>6.6400000000000001E-2</c:v>
                </c:pt>
                <c:pt idx="53">
                  <c:v>4.1399999999999999E-2</c:v>
                </c:pt>
                <c:pt idx="54">
                  <c:v>2.58E-2</c:v>
                </c:pt>
                <c:pt idx="55">
                  <c:v>1.61E-2</c:v>
                </c:pt>
                <c:pt idx="56">
                  <c:v>0.01</c:v>
                </c:pt>
                <c:pt idx="57">
                  <c:v>2.5</c:v>
                </c:pt>
                <c:pt idx="58">
                  <c:v>1.56</c:v>
                </c:pt>
                <c:pt idx="59">
                  <c:v>0.97</c:v>
                </c:pt>
                <c:pt idx="60">
                  <c:v>0.60499999999999998</c:v>
                </c:pt>
                <c:pt idx="61">
                  <c:v>0.3765</c:v>
                </c:pt>
                <c:pt idx="62">
                  <c:v>0.23449999999999999</c:v>
                </c:pt>
                <c:pt idx="63">
                  <c:v>0.14599999999999999</c:v>
                </c:pt>
                <c:pt idx="64">
                  <c:v>9.0999999999999998E-2</c:v>
                </c:pt>
                <c:pt idx="65">
                  <c:v>5.6500000000000002E-2</c:v>
                </c:pt>
                <c:pt idx="66">
                  <c:v>3.5349999999999999E-2</c:v>
                </c:pt>
                <c:pt idx="67">
                  <c:v>2.205E-2</c:v>
                </c:pt>
                <c:pt idx="68">
                  <c:v>1.37E-2</c:v>
                </c:pt>
                <c:pt idx="69">
                  <c:v>8.5500000000000003E-3</c:v>
                </c:pt>
                <c:pt idx="70">
                  <c:v>5.3499999999999997E-3</c:v>
                </c:pt>
                <c:pt idx="71">
                  <c:v>3.32E-3</c:v>
                </c:pt>
                <c:pt idx="72">
                  <c:v>2.0699999999999998E-3</c:v>
                </c:pt>
                <c:pt idx="73">
                  <c:v>1.2899999999999999E-3</c:v>
                </c:pt>
                <c:pt idx="74" formatCode="0.00E+00">
                  <c:v>8.0500000000000005E-4</c:v>
                </c:pt>
                <c:pt idx="75" formatCode="0.00E+00">
                  <c:v>5.0000000000000001E-4</c:v>
                </c:pt>
                <c:pt idx="76">
                  <c:v>0.2</c:v>
                </c:pt>
                <c:pt idx="77">
                  <c:v>0.12479999999999999</c:v>
                </c:pt>
                <c:pt idx="78">
                  <c:v>7.7600000000000002E-2</c:v>
                </c:pt>
                <c:pt idx="79">
                  <c:v>4.8399999999999999E-2</c:v>
                </c:pt>
                <c:pt idx="80">
                  <c:v>3.0120000000000001E-2</c:v>
                </c:pt>
                <c:pt idx="81">
                  <c:v>1.8759999999999999E-2</c:v>
                </c:pt>
                <c:pt idx="82">
                  <c:v>1.1679999999999999E-2</c:v>
                </c:pt>
                <c:pt idx="83">
                  <c:v>7.28E-3</c:v>
                </c:pt>
                <c:pt idx="84">
                  <c:v>4.5199999999999997E-3</c:v>
                </c:pt>
                <c:pt idx="85">
                  <c:v>2.8300000000000001E-3</c:v>
                </c:pt>
                <c:pt idx="86">
                  <c:v>1.7600000000000001E-3</c:v>
                </c:pt>
                <c:pt idx="87">
                  <c:v>1.1000000000000001E-3</c:v>
                </c:pt>
                <c:pt idx="88" formatCode="0.00E+00">
                  <c:v>6.8400000000000004E-4</c:v>
                </c:pt>
                <c:pt idx="89" formatCode="0.00E+00">
                  <c:v>4.28E-4</c:v>
                </c:pt>
                <c:pt idx="90" formatCode="0.00E+00">
                  <c:v>2.656E-4</c:v>
                </c:pt>
                <c:pt idx="91" formatCode="0.00E+00">
                  <c:v>1.6559999999999999E-4</c:v>
                </c:pt>
                <c:pt idx="92" formatCode="0.00E+00">
                  <c:v>1.032E-4</c:v>
                </c:pt>
                <c:pt idx="93" formatCode="0.00E+00">
                  <c:v>6.4399999999999993E-5</c:v>
                </c:pt>
                <c:pt idx="94" formatCode="0.00E+00">
                  <c:v>4.0000000000000003E-5</c:v>
                </c:pt>
              </c:numCache>
            </c:numRef>
          </c:xVal>
          <c:yVal>
            <c:numRef>
              <c:f>'160h'!$K$2:$K$96</c:f>
              <c:numCache>
                <c:formatCode>General</c:formatCode>
                <c:ptCount val="95"/>
                <c:pt idx="0">
                  <c:v>2.9455050331581357E-3</c:v>
                </c:pt>
                <c:pt idx="1">
                  <c:v>4.7203606235398342E-3</c:v>
                </c:pt>
                <c:pt idx="2">
                  <c:v>7.5915077796816464E-3</c:v>
                </c:pt>
                <c:pt idx="3">
                  <c:v>1.2171508229111564E-2</c:v>
                </c:pt>
                <c:pt idx="4">
                  <c:v>1.9558465613169311E-2</c:v>
                </c:pt>
                <c:pt idx="5">
                  <c:v>3.1401969518455024E-2</c:v>
                </c:pt>
                <c:pt idx="6">
                  <c:v>5.0436717036374618E-2</c:v>
                </c:pt>
                <c:pt idx="7">
                  <c:v>8.0920414211990532E-2</c:v>
                </c:pt>
                <c:pt idx="8">
                  <c:v>0.13033185643327949</c:v>
                </c:pt>
                <c:pt idx="9">
                  <c:v>0.20830919785506577</c:v>
                </c:pt>
                <c:pt idx="10">
                  <c:v>0.33395370525010054</c:v>
                </c:pt>
                <c:pt idx="11">
                  <c:v>0.53748515196517344</c:v>
                </c:pt>
                <c:pt idx="12">
                  <c:v>0.86119392258500438</c:v>
                </c:pt>
                <c:pt idx="13">
                  <c:v>1.376139542313408</c:v>
                </c:pt>
                <c:pt idx="14">
                  <c:v>2.2168938291487525</c:v>
                </c:pt>
                <c:pt idx="15">
                  <c:v>3.5528126641580373</c:v>
                </c:pt>
                <c:pt idx="16">
                  <c:v>5.6895677542823337</c:v>
                </c:pt>
                <c:pt idx="17">
                  <c:v>9.07097639310415</c:v>
                </c:pt>
                <c:pt idx="18">
                  <c:v>14.415449721146766</c:v>
                </c:pt>
                <c:pt idx="19">
                  <c:v>7.0692084986854212E-2</c:v>
                </c:pt>
                <c:pt idx="20">
                  <c:v>0.11328850758545357</c:v>
                </c:pt>
                <c:pt idx="21">
                  <c:v>0.18219557366495334</c:v>
                </c:pt>
                <c:pt idx="22">
                  <c:v>0.29211367088412865</c:v>
                </c:pt>
                <c:pt idx="23">
                  <c:v>0.4693926913816362</c:v>
                </c:pt>
                <c:pt idx="24">
                  <c:v>0.75360388358286279</c:v>
                </c:pt>
                <c:pt idx="25">
                  <c:v>1.2103014721386862</c:v>
                </c:pt>
                <c:pt idx="26">
                  <c:v>1.9413479683255623</c:v>
                </c:pt>
                <c:pt idx="27">
                  <c:v>3.1248679228421277</c:v>
                </c:pt>
                <c:pt idx="28">
                  <c:v>4.9868122761020093</c:v>
                </c:pt>
                <c:pt idx="29">
                  <c:v>7.96330444909895</c:v>
                </c:pt>
                <c:pt idx="30">
                  <c:v>12.688446688151155</c:v>
                </c:pt>
                <c:pt idx="31">
                  <c:v>19.837579888067747</c:v>
                </c:pt>
                <c:pt idx="32">
                  <c:v>29.965463697038473</c:v>
                </c:pt>
                <c:pt idx="33">
                  <c:v>42.894362187844301</c:v>
                </c:pt>
                <c:pt idx="34">
                  <c:v>56.134760510697902</c:v>
                </c:pt>
                <c:pt idx="35">
                  <c:v>67.304506234099748</c:v>
                </c:pt>
                <c:pt idx="36">
                  <c:v>75.373193313121448</c:v>
                </c:pt>
                <c:pt idx="37">
                  <c:v>80.792472996486595</c:v>
                </c:pt>
                <c:pt idx="38">
                  <c:v>1.7667428529078628</c:v>
                </c:pt>
                <c:pt idx="39">
                  <c:v>2.8299129416007922</c:v>
                </c:pt>
                <c:pt idx="40">
                  <c:v>4.545345334209463</c:v>
                </c:pt>
                <c:pt idx="41">
                  <c:v>7.263738495644751</c:v>
                </c:pt>
                <c:pt idx="42">
                  <c:v>11.574996564913535</c:v>
                </c:pt>
                <c:pt idx="43">
                  <c:v>18.202968811593742</c:v>
                </c:pt>
                <c:pt idx="44">
                  <c:v>27.841768890164477</c:v>
                </c:pt>
                <c:pt idx="45">
                  <c:v>40.277846612385218</c:v>
                </c:pt>
                <c:pt idx="46">
                  <c:v>53.77015282555292</c:v>
                </c:pt>
                <c:pt idx="47">
                  <c:v>65.372458438264132</c:v>
                </c:pt>
                <c:pt idx="48">
                  <c:v>74.042464079016028</c:v>
                </c:pt>
                <c:pt idx="49">
                  <c:v>79.925886470679075</c:v>
                </c:pt>
                <c:pt idx="50">
                  <c:v>83.673112754564897</c:v>
                </c:pt>
                <c:pt idx="51">
                  <c:v>86.031259909684408</c:v>
                </c:pt>
                <c:pt idx="52">
                  <c:v>87.534731667442259</c:v>
                </c:pt>
                <c:pt idx="53">
                  <c:v>88.462340063012633</c:v>
                </c:pt>
                <c:pt idx="54">
                  <c:v>89.041607427649751</c:v>
                </c:pt>
                <c:pt idx="55">
                  <c:v>89.401899257890832</c:v>
                </c:pt>
                <c:pt idx="56">
                  <c:v>89.628500567690608</c:v>
                </c:pt>
                <c:pt idx="57">
                  <c:v>31.670648819560597</c:v>
                </c:pt>
                <c:pt idx="58">
                  <c:v>44.672415282058743</c:v>
                </c:pt>
                <c:pt idx="59">
                  <c:v>57.832325103504751</c:v>
                </c:pt>
                <c:pt idx="60">
                  <c:v>68.580879316544426</c:v>
                </c:pt>
                <c:pt idx="61">
                  <c:v>76.281176069067669</c:v>
                </c:pt>
                <c:pt idx="62">
                  <c:v>81.354435956075477</c:v>
                </c:pt>
                <c:pt idx="63">
                  <c:v>84.592148313342179</c:v>
                </c:pt>
                <c:pt idx="64">
                  <c:v>86.62322290485676</c:v>
                </c:pt>
                <c:pt idx="65">
                  <c:v>87.901937050255981</c:v>
                </c:pt>
                <c:pt idx="66">
                  <c:v>88.686961012961945</c:v>
                </c:pt>
                <c:pt idx="67">
                  <c:v>89.180888080525875</c:v>
                </c:pt>
                <c:pt idx="68">
                  <c:v>89.491052031843367</c:v>
                </c:pt>
                <c:pt idx="69">
                  <c:v>89.682366788124298</c:v>
                </c:pt>
                <c:pt idx="70">
                  <c:v>89.801245815664828</c:v>
                </c:pt>
                <c:pt idx="71">
                  <c:v>89.876660650556587</c:v>
                </c:pt>
                <c:pt idx="72">
                  <c:v>89.923098586020643</c:v>
                </c:pt>
                <c:pt idx="73">
                  <c:v>89.952075912817179</c:v>
                </c:pt>
                <c:pt idx="74">
                  <c:v>89.970093879321297</c:v>
                </c:pt>
                <c:pt idx="75">
                  <c:v>89.981424768728672</c:v>
                </c:pt>
                <c:pt idx="76">
                  <c:v>82.611142074752564</c:v>
                </c:pt>
                <c:pt idx="77">
                  <c:v>85.373702292490989</c:v>
                </c:pt>
                <c:pt idx="78">
                  <c:v>87.119553144668629</c:v>
                </c:pt>
                <c:pt idx="79">
                  <c:v>88.202507487109415</c:v>
                </c:pt>
                <c:pt idx="80">
                  <c:v>88.881170259183392</c:v>
                </c:pt>
                <c:pt idx="81">
                  <c:v>89.303091668806175</c:v>
                </c:pt>
                <c:pt idx="82">
                  <c:v>89.566090877746319</c:v>
                </c:pt>
                <c:pt idx="83">
                  <c:v>89.729546631911532</c:v>
                </c:pt>
                <c:pt idx="84">
                  <c:v>89.832080384196217</c:v>
                </c:pt>
                <c:pt idx="85">
                  <c:v>89.894864305321562</c:v>
                </c:pt>
                <c:pt idx="86">
                  <c:v>89.934615212017519</c:v>
                </c:pt>
                <c:pt idx="87">
                  <c:v>89.959134496700884</c:v>
                </c:pt>
                <c:pt idx="88">
                  <c:v>89.974589084396641</c:v>
                </c:pt>
                <c:pt idx="89">
                  <c:v>89.98409960188286</c:v>
                </c:pt>
                <c:pt idx="90">
                  <c:v>89.990132836900528</c:v>
                </c:pt>
                <c:pt idx="91">
                  <c:v>89.993847883211032</c:v>
                </c:pt>
                <c:pt idx="92">
                  <c:v>89.996166072137001</c:v>
                </c:pt>
                <c:pt idx="93">
                  <c:v>89.997607510129825</c:v>
                </c:pt>
                <c:pt idx="94">
                  <c:v>89.998513981446564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5429376"/>
        <c:axId val="55435264"/>
      </c:scatterChart>
      <c:valAx>
        <c:axId val="55429376"/>
        <c:scaling>
          <c:logBase val="10"/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55435264"/>
        <c:crosses val="autoZero"/>
        <c:crossBetween val="midCat"/>
      </c:valAx>
      <c:valAx>
        <c:axId val="55435264"/>
        <c:scaling>
          <c:logBase val="10"/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55429376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'320h'!$A$2:$A$96</c:f>
              <c:numCache>
                <c:formatCode>General</c:formatCode>
                <c:ptCount val="95"/>
                <c:pt idx="0">
                  <c:v>30000</c:v>
                </c:pt>
                <c:pt idx="1">
                  <c:v>18720</c:v>
                </c:pt>
                <c:pt idx="2">
                  <c:v>11640</c:v>
                </c:pt>
                <c:pt idx="3">
                  <c:v>7260</c:v>
                </c:pt>
                <c:pt idx="4">
                  <c:v>4518</c:v>
                </c:pt>
                <c:pt idx="5">
                  <c:v>2814</c:v>
                </c:pt>
                <c:pt idx="6">
                  <c:v>1752</c:v>
                </c:pt>
                <c:pt idx="7">
                  <c:v>1092</c:v>
                </c:pt>
                <c:pt idx="8">
                  <c:v>678</c:v>
                </c:pt>
                <c:pt idx="9">
                  <c:v>424.2</c:v>
                </c:pt>
                <c:pt idx="10">
                  <c:v>264.60000000000002</c:v>
                </c:pt>
                <c:pt idx="11">
                  <c:v>164.4</c:v>
                </c:pt>
                <c:pt idx="12">
                  <c:v>102.6</c:v>
                </c:pt>
                <c:pt idx="13">
                  <c:v>64.2</c:v>
                </c:pt>
                <c:pt idx="14">
                  <c:v>39.840000000000003</c:v>
                </c:pt>
                <c:pt idx="15">
                  <c:v>24.84</c:v>
                </c:pt>
                <c:pt idx="16">
                  <c:v>15.48</c:v>
                </c:pt>
                <c:pt idx="17">
                  <c:v>9.66</c:v>
                </c:pt>
                <c:pt idx="18">
                  <c:v>6</c:v>
                </c:pt>
                <c:pt idx="19">
                  <c:v>1250</c:v>
                </c:pt>
                <c:pt idx="20">
                  <c:v>780</c:v>
                </c:pt>
                <c:pt idx="21">
                  <c:v>485</c:v>
                </c:pt>
                <c:pt idx="22">
                  <c:v>302.5</c:v>
                </c:pt>
                <c:pt idx="23">
                  <c:v>188.25</c:v>
                </c:pt>
                <c:pt idx="24">
                  <c:v>117.25</c:v>
                </c:pt>
                <c:pt idx="25">
                  <c:v>73</c:v>
                </c:pt>
                <c:pt idx="26">
                  <c:v>45.5</c:v>
                </c:pt>
                <c:pt idx="27">
                  <c:v>28.25</c:v>
                </c:pt>
                <c:pt idx="28">
                  <c:v>17.675000000000001</c:v>
                </c:pt>
                <c:pt idx="29">
                  <c:v>11.025</c:v>
                </c:pt>
                <c:pt idx="30">
                  <c:v>6.85</c:v>
                </c:pt>
                <c:pt idx="31">
                  <c:v>4.2750000000000004</c:v>
                </c:pt>
                <c:pt idx="32">
                  <c:v>2.6749999999999998</c:v>
                </c:pt>
                <c:pt idx="33">
                  <c:v>1.66</c:v>
                </c:pt>
                <c:pt idx="34">
                  <c:v>1.0349999999999999</c:v>
                </c:pt>
                <c:pt idx="35">
                  <c:v>0.64500000000000002</c:v>
                </c:pt>
                <c:pt idx="36">
                  <c:v>0.40250000000000002</c:v>
                </c:pt>
                <c:pt idx="37">
                  <c:v>0.25</c:v>
                </c:pt>
                <c:pt idx="38">
                  <c:v>50</c:v>
                </c:pt>
                <c:pt idx="39">
                  <c:v>31.2</c:v>
                </c:pt>
                <c:pt idx="40">
                  <c:v>19.399999999999999</c:v>
                </c:pt>
                <c:pt idx="41">
                  <c:v>12.1</c:v>
                </c:pt>
                <c:pt idx="42">
                  <c:v>7.53</c:v>
                </c:pt>
                <c:pt idx="43">
                  <c:v>4.6900000000000004</c:v>
                </c:pt>
                <c:pt idx="44">
                  <c:v>2.92</c:v>
                </c:pt>
                <c:pt idx="45">
                  <c:v>1.82</c:v>
                </c:pt>
                <c:pt idx="46">
                  <c:v>1.1299999999999999</c:v>
                </c:pt>
                <c:pt idx="47">
                  <c:v>0.70699999999999996</c:v>
                </c:pt>
                <c:pt idx="48">
                  <c:v>0.441</c:v>
                </c:pt>
                <c:pt idx="49">
                  <c:v>0.27400000000000002</c:v>
                </c:pt>
                <c:pt idx="50">
                  <c:v>0.17100000000000001</c:v>
                </c:pt>
                <c:pt idx="51">
                  <c:v>0.107</c:v>
                </c:pt>
                <c:pt idx="52">
                  <c:v>6.6400000000000001E-2</c:v>
                </c:pt>
                <c:pt idx="53">
                  <c:v>4.1399999999999999E-2</c:v>
                </c:pt>
                <c:pt idx="54">
                  <c:v>2.58E-2</c:v>
                </c:pt>
                <c:pt idx="55">
                  <c:v>1.61E-2</c:v>
                </c:pt>
                <c:pt idx="56">
                  <c:v>0.01</c:v>
                </c:pt>
                <c:pt idx="57">
                  <c:v>2.5</c:v>
                </c:pt>
                <c:pt idx="58">
                  <c:v>1.56</c:v>
                </c:pt>
                <c:pt idx="59">
                  <c:v>0.97</c:v>
                </c:pt>
                <c:pt idx="60">
                  <c:v>0.60499999999999998</c:v>
                </c:pt>
                <c:pt idx="61">
                  <c:v>0.3765</c:v>
                </c:pt>
                <c:pt idx="62">
                  <c:v>0.23449999999999999</c:v>
                </c:pt>
                <c:pt idx="63">
                  <c:v>0.14599999999999999</c:v>
                </c:pt>
                <c:pt idx="64">
                  <c:v>9.0999999999999998E-2</c:v>
                </c:pt>
                <c:pt idx="65">
                  <c:v>5.6500000000000002E-2</c:v>
                </c:pt>
                <c:pt idx="66">
                  <c:v>3.5349999999999999E-2</c:v>
                </c:pt>
                <c:pt idx="67">
                  <c:v>2.205E-2</c:v>
                </c:pt>
                <c:pt idx="68">
                  <c:v>1.37E-2</c:v>
                </c:pt>
                <c:pt idx="69">
                  <c:v>8.5500000000000003E-3</c:v>
                </c:pt>
                <c:pt idx="70">
                  <c:v>5.3499999999999997E-3</c:v>
                </c:pt>
                <c:pt idx="71">
                  <c:v>3.32E-3</c:v>
                </c:pt>
                <c:pt idx="72">
                  <c:v>2.0699999999999998E-3</c:v>
                </c:pt>
                <c:pt idx="73">
                  <c:v>1.2899999999999999E-3</c:v>
                </c:pt>
                <c:pt idx="74" formatCode="0.00E+00">
                  <c:v>8.0500000000000005E-4</c:v>
                </c:pt>
                <c:pt idx="75" formatCode="0.00E+00">
                  <c:v>5.0000000000000001E-4</c:v>
                </c:pt>
                <c:pt idx="76">
                  <c:v>0.2</c:v>
                </c:pt>
                <c:pt idx="77">
                  <c:v>0.12479999999999999</c:v>
                </c:pt>
                <c:pt idx="78">
                  <c:v>7.7600000000000002E-2</c:v>
                </c:pt>
                <c:pt idx="79">
                  <c:v>4.8399999999999999E-2</c:v>
                </c:pt>
                <c:pt idx="80">
                  <c:v>3.0120000000000001E-2</c:v>
                </c:pt>
                <c:pt idx="81">
                  <c:v>1.8759999999999999E-2</c:v>
                </c:pt>
                <c:pt idx="82">
                  <c:v>1.1679999999999999E-2</c:v>
                </c:pt>
                <c:pt idx="83">
                  <c:v>7.28E-3</c:v>
                </c:pt>
                <c:pt idx="84">
                  <c:v>4.5199999999999997E-3</c:v>
                </c:pt>
                <c:pt idx="85">
                  <c:v>2.8300000000000001E-3</c:v>
                </c:pt>
                <c:pt idx="86">
                  <c:v>1.7600000000000001E-3</c:v>
                </c:pt>
                <c:pt idx="87">
                  <c:v>1.1000000000000001E-3</c:v>
                </c:pt>
                <c:pt idx="88" formatCode="0.00E+00">
                  <c:v>6.8400000000000004E-4</c:v>
                </c:pt>
                <c:pt idx="89" formatCode="0.00E+00">
                  <c:v>4.28E-4</c:v>
                </c:pt>
                <c:pt idx="90" formatCode="0.00E+00">
                  <c:v>2.656E-4</c:v>
                </c:pt>
                <c:pt idx="91" formatCode="0.00E+00">
                  <c:v>1.6559999999999999E-4</c:v>
                </c:pt>
                <c:pt idx="92" formatCode="0.00E+00">
                  <c:v>1.032E-4</c:v>
                </c:pt>
                <c:pt idx="93" formatCode="0.00E+00">
                  <c:v>6.4399999999999993E-5</c:v>
                </c:pt>
                <c:pt idx="94" formatCode="0.00E+00">
                  <c:v>4.0000000000000003E-5</c:v>
                </c:pt>
              </c:numCache>
            </c:numRef>
          </c:xVal>
          <c:yVal>
            <c:numRef>
              <c:f>'320h'!$B$2:$B$96</c:f>
              <c:numCache>
                <c:formatCode>0.00E+00</c:formatCode>
                <c:ptCount val="95"/>
                <c:pt idx="0">
                  <c:v>235510000</c:v>
                </c:pt>
                <c:pt idx="1">
                  <c:v>214650000</c:v>
                </c:pt>
                <c:pt idx="2">
                  <c:v>195330000</c:v>
                </c:pt>
                <c:pt idx="3">
                  <c:v>177110000</c:v>
                </c:pt>
                <c:pt idx="4">
                  <c:v>160410000</c:v>
                </c:pt>
                <c:pt idx="5">
                  <c:v>144150000</c:v>
                </c:pt>
                <c:pt idx="6">
                  <c:v>130120000</c:v>
                </c:pt>
                <c:pt idx="7">
                  <c:v>116190000</c:v>
                </c:pt>
                <c:pt idx="8">
                  <c:v>103800000</c:v>
                </c:pt>
                <c:pt idx="9">
                  <c:v>92015000</c:v>
                </c:pt>
                <c:pt idx="10">
                  <c:v>81639000</c:v>
                </c:pt>
                <c:pt idx="11">
                  <c:v>71803000</c:v>
                </c:pt>
                <c:pt idx="12">
                  <c:v>63002000</c:v>
                </c:pt>
                <c:pt idx="13">
                  <c:v>55138000</c:v>
                </c:pt>
                <c:pt idx="14">
                  <c:v>48057000</c:v>
                </c:pt>
                <c:pt idx="15">
                  <c:v>41840000</c:v>
                </c:pt>
                <c:pt idx="16">
                  <c:v>36464000</c:v>
                </c:pt>
                <c:pt idx="17">
                  <c:v>31655000</c:v>
                </c:pt>
                <c:pt idx="18">
                  <c:v>27448000</c:v>
                </c:pt>
                <c:pt idx="19">
                  <c:v>126630000</c:v>
                </c:pt>
                <c:pt idx="20">
                  <c:v>111850000</c:v>
                </c:pt>
                <c:pt idx="21">
                  <c:v>98910000</c:v>
                </c:pt>
                <c:pt idx="22">
                  <c:v>87219000</c:v>
                </c:pt>
                <c:pt idx="23">
                  <c:v>76702000</c:v>
                </c:pt>
                <c:pt idx="24">
                  <c:v>67169000</c:v>
                </c:pt>
                <c:pt idx="25">
                  <c:v>58705000</c:v>
                </c:pt>
                <c:pt idx="26">
                  <c:v>51037000</c:v>
                </c:pt>
                <c:pt idx="27">
                  <c:v>44287000</c:v>
                </c:pt>
                <c:pt idx="28">
                  <c:v>38227000</c:v>
                </c:pt>
                <c:pt idx="29">
                  <c:v>32877000</c:v>
                </c:pt>
                <c:pt idx="30">
                  <c:v>28116000</c:v>
                </c:pt>
                <c:pt idx="31">
                  <c:v>23958000</c:v>
                </c:pt>
                <c:pt idx="32">
                  <c:v>20323000</c:v>
                </c:pt>
                <c:pt idx="33">
                  <c:v>17135000</c:v>
                </c:pt>
                <c:pt idx="34">
                  <c:v>14349000</c:v>
                </c:pt>
                <c:pt idx="35">
                  <c:v>11928000</c:v>
                </c:pt>
                <c:pt idx="36">
                  <c:v>9893400</c:v>
                </c:pt>
                <c:pt idx="37">
                  <c:v>8210800</c:v>
                </c:pt>
                <c:pt idx="38">
                  <c:v>54475000</c:v>
                </c:pt>
                <c:pt idx="39">
                  <c:v>46398000</c:v>
                </c:pt>
                <c:pt idx="40">
                  <c:v>39495000</c:v>
                </c:pt>
                <c:pt idx="41">
                  <c:v>33589000</c:v>
                </c:pt>
                <c:pt idx="42">
                  <c:v>28501000</c:v>
                </c:pt>
                <c:pt idx="43">
                  <c:v>24073000</c:v>
                </c:pt>
                <c:pt idx="44">
                  <c:v>20260000</c:v>
                </c:pt>
                <c:pt idx="45">
                  <c:v>16966000</c:v>
                </c:pt>
                <c:pt idx="46">
                  <c:v>14123000</c:v>
                </c:pt>
                <c:pt idx="47">
                  <c:v>11714000</c:v>
                </c:pt>
                <c:pt idx="48">
                  <c:v>9679900</c:v>
                </c:pt>
                <c:pt idx="49">
                  <c:v>7945200</c:v>
                </c:pt>
                <c:pt idx="50">
                  <c:v>6489300</c:v>
                </c:pt>
                <c:pt idx="51">
                  <c:v>5257600</c:v>
                </c:pt>
                <c:pt idx="52">
                  <c:v>4232300</c:v>
                </c:pt>
                <c:pt idx="53">
                  <c:v>3374600</c:v>
                </c:pt>
                <c:pt idx="54">
                  <c:v>2664000</c:v>
                </c:pt>
                <c:pt idx="55">
                  <c:v>2093300</c:v>
                </c:pt>
                <c:pt idx="56">
                  <c:v>1641600</c:v>
                </c:pt>
                <c:pt idx="57">
                  <c:v>19613000</c:v>
                </c:pt>
                <c:pt idx="58">
                  <c:v>16161000</c:v>
                </c:pt>
                <c:pt idx="59">
                  <c:v>13232000</c:v>
                </c:pt>
                <c:pt idx="60">
                  <c:v>10794000</c:v>
                </c:pt>
                <c:pt idx="61">
                  <c:v>8768600</c:v>
                </c:pt>
                <c:pt idx="62">
                  <c:v>7083800</c:v>
                </c:pt>
                <c:pt idx="63">
                  <c:v>5701200</c:v>
                </c:pt>
                <c:pt idx="64">
                  <c:v>4563900</c:v>
                </c:pt>
                <c:pt idx="65">
                  <c:v>3631700</c:v>
                </c:pt>
                <c:pt idx="66">
                  <c:v>2874000</c:v>
                </c:pt>
                <c:pt idx="67">
                  <c:v>2258500</c:v>
                </c:pt>
                <c:pt idx="68">
                  <c:v>1762000</c:v>
                </c:pt>
                <c:pt idx="69">
                  <c:v>1364800</c:v>
                </c:pt>
                <c:pt idx="70">
                  <c:v>1050700</c:v>
                </c:pt>
                <c:pt idx="71" formatCode="General">
                  <c:v>800710</c:v>
                </c:pt>
                <c:pt idx="72" formatCode="General">
                  <c:v>604700</c:v>
                </c:pt>
                <c:pt idx="73" formatCode="General">
                  <c:v>451500</c:v>
                </c:pt>
                <c:pt idx="74" formatCode="General">
                  <c:v>335600</c:v>
                </c:pt>
                <c:pt idx="75" formatCode="General">
                  <c:v>249600</c:v>
                </c:pt>
                <c:pt idx="76">
                  <c:v>5861400</c:v>
                </c:pt>
                <c:pt idx="77">
                  <c:v>4986500</c:v>
                </c:pt>
                <c:pt idx="78">
                  <c:v>4020700</c:v>
                </c:pt>
                <c:pt idx="79">
                  <c:v>3171200</c:v>
                </c:pt>
                <c:pt idx="80">
                  <c:v>2475300</c:v>
                </c:pt>
                <c:pt idx="81">
                  <c:v>1917900</c:v>
                </c:pt>
                <c:pt idx="82">
                  <c:v>1474200</c:v>
                </c:pt>
                <c:pt idx="83">
                  <c:v>1126100</c:v>
                </c:pt>
                <c:pt idx="84" formatCode="General">
                  <c:v>855190</c:v>
                </c:pt>
                <c:pt idx="85" formatCode="General">
                  <c:v>644850</c:v>
                </c:pt>
                <c:pt idx="86" formatCode="General">
                  <c:v>482970</c:v>
                </c:pt>
                <c:pt idx="87" formatCode="General">
                  <c:v>359780</c:v>
                </c:pt>
                <c:pt idx="88" formatCode="General">
                  <c:v>266180</c:v>
                </c:pt>
                <c:pt idx="89" formatCode="General">
                  <c:v>195190</c:v>
                </c:pt>
                <c:pt idx="90" formatCode="General">
                  <c:v>141780</c:v>
                </c:pt>
                <c:pt idx="91" formatCode="General">
                  <c:v>101820</c:v>
                </c:pt>
                <c:pt idx="92" formatCode="General">
                  <c:v>72725</c:v>
                </c:pt>
                <c:pt idx="93" formatCode="General">
                  <c:v>51851</c:v>
                </c:pt>
                <c:pt idx="94" formatCode="General">
                  <c:v>36568</c:v>
                </c:pt>
              </c:numCache>
            </c:numRef>
          </c:yVal>
          <c:smooth val="0"/>
        </c:ser>
        <c:ser>
          <c:idx val="1"/>
          <c:order val="1"/>
          <c:spPr>
            <a:ln w="28575">
              <a:noFill/>
            </a:ln>
          </c:spPr>
          <c:xVal>
            <c:numRef>
              <c:f>'320h'!$A$2:$A$96</c:f>
              <c:numCache>
                <c:formatCode>General</c:formatCode>
                <c:ptCount val="95"/>
                <c:pt idx="0">
                  <c:v>30000</c:v>
                </c:pt>
                <c:pt idx="1">
                  <c:v>18720</c:v>
                </c:pt>
                <c:pt idx="2">
                  <c:v>11640</c:v>
                </c:pt>
                <c:pt idx="3">
                  <c:v>7260</c:v>
                </c:pt>
                <c:pt idx="4">
                  <c:v>4518</c:v>
                </c:pt>
                <c:pt idx="5">
                  <c:v>2814</c:v>
                </c:pt>
                <c:pt idx="6">
                  <c:v>1752</c:v>
                </c:pt>
                <c:pt idx="7">
                  <c:v>1092</c:v>
                </c:pt>
                <c:pt idx="8">
                  <c:v>678</c:v>
                </c:pt>
                <c:pt idx="9">
                  <c:v>424.2</c:v>
                </c:pt>
                <c:pt idx="10">
                  <c:v>264.60000000000002</c:v>
                </c:pt>
                <c:pt idx="11">
                  <c:v>164.4</c:v>
                </c:pt>
                <c:pt idx="12">
                  <c:v>102.6</c:v>
                </c:pt>
                <c:pt idx="13">
                  <c:v>64.2</c:v>
                </c:pt>
                <c:pt idx="14">
                  <c:v>39.840000000000003</c:v>
                </c:pt>
                <c:pt idx="15">
                  <c:v>24.84</c:v>
                </c:pt>
                <c:pt idx="16">
                  <c:v>15.48</c:v>
                </c:pt>
                <c:pt idx="17">
                  <c:v>9.66</c:v>
                </c:pt>
                <c:pt idx="18">
                  <c:v>6</c:v>
                </c:pt>
                <c:pt idx="19">
                  <c:v>1250</c:v>
                </c:pt>
                <c:pt idx="20">
                  <c:v>780</c:v>
                </c:pt>
                <c:pt idx="21">
                  <c:v>485</c:v>
                </c:pt>
                <c:pt idx="22">
                  <c:v>302.5</c:v>
                </c:pt>
                <c:pt idx="23">
                  <c:v>188.25</c:v>
                </c:pt>
                <c:pt idx="24">
                  <c:v>117.25</c:v>
                </c:pt>
                <c:pt idx="25">
                  <c:v>73</c:v>
                </c:pt>
                <c:pt idx="26">
                  <c:v>45.5</c:v>
                </c:pt>
                <c:pt idx="27">
                  <c:v>28.25</c:v>
                </c:pt>
                <c:pt idx="28">
                  <c:v>17.675000000000001</c:v>
                </c:pt>
                <c:pt idx="29">
                  <c:v>11.025</c:v>
                </c:pt>
                <c:pt idx="30">
                  <c:v>6.85</c:v>
                </c:pt>
                <c:pt idx="31">
                  <c:v>4.2750000000000004</c:v>
                </c:pt>
                <c:pt idx="32">
                  <c:v>2.6749999999999998</c:v>
                </c:pt>
                <c:pt idx="33">
                  <c:v>1.66</c:v>
                </c:pt>
                <c:pt idx="34">
                  <c:v>1.0349999999999999</c:v>
                </c:pt>
                <c:pt idx="35">
                  <c:v>0.64500000000000002</c:v>
                </c:pt>
                <c:pt idx="36">
                  <c:v>0.40250000000000002</c:v>
                </c:pt>
                <c:pt idx="37">
                  <c:v>0.25</c:v>
                </c:pt>
                <c:pt idx="38">
                  <c:v>50</c:v>
                </c:pt>
                <c:pt idx="39">
                  <c:v>31.2</c:v>
                </c:pt>
                <c:pt idx="40">
                  <c:v>19.399999999999999</c:v>
                </c:pt>
                <c:pt idx="41">
                  <c:v>12.1</c:v>
                </c:pt>
                <c:pt idx="42">
                  <c:v>7.53</c:v>
                </c:pt>
                <c:pt idx="43">
                  <c:v>4.6900000000000004</c:v>
                </c:pt>
                <c:pt idx="44">
                  <c:v>2.92</c:v>
                </c:pt>
                <c:pt idx="45">
                  <c:v>1.82</c:v>
                </c:pt>
                <c:pt idx="46">
                  <c:v>1.1299999999999999</c:v>
                </c:pt>
                <c:pt idx="47">
                  <c:v>0.70699999999999996</c:v>
                </c:pt>
                <c:pt idx="48">
                  <c:v>0.441</c:v>
                </c:pt>
                <c:pt idx="49">
                  <c:v>0.27400000000000002</c:v>
                </c:pt>
                <c:pt idx="50">
                  <c:v>0.17100000000000001</c:v>
                </c:pt>
                <c:pt idx="51">
                  <c:v>0.107</c:v>
                </c:pt>
                <c:pt idx="52">
                  <c:v>6.6400000000000001E-2</c:v>
                </c:pt>
                <c:pt idx="53">
                  <c:v>4.1399999999999999E-2</c:v>
                </c:pt>
                <c:pt idx="54">
                  <c:v>2.58E-2</c:v>
                </c:pt>
                <c:pt idx="55">
                  <c:v>1.61E-2</c:v>
                </c:pt>
                <c:pt idx="56">
                  <c:v>0.01</c:v>
                </c:pt>
                <c:pt idx="57">
                  <c:v>2.5</c:v>
                </c:pt>
                <c:pt idx="58">
                  <c:v>1.56</c:v>
                </c:pt>
                <c:pt idx="59">
                  <c:v>0.97</c:v>
                </c:pt>
                <c:pt idx="60">
                  <c:v>0.60499999999999998</c:v>
                </c:pt>
                <c:pt idx="61">
                  <c:v>0.3765</c:v>
                </c:pt>
                <c:pt idx="62">
                  <c:v>0.23449999999999999</c:v>
                </c:pt>
                <c:pt idx="63">
                  <c:v>0.14599999999999999</c:v>
                </c:pt>
                <c:pt idx="64">
                  <c:v>9.0999999999999998E-2</c:v>
                </c:pt>
                <c:pt idx="65">
                  <c:v>5.6500000000000002E-2</c:v>
                </c:pt>
                <c:pt idx="66">
                  <c:v>3.5349999999999999E-2</c:v>
                </c:pt>
                <c:pt idx="67">
                  <c:v>2.205E-2</c:v>
                </c:pt>
                <c:pt idx="68">
                  <c:v>1.37E-2</c:v>
                </c:pt>
                <c:pt idx="69">
                  <c:v>8.5500000000000003E-3</c:v>
                </c:pt>
                <c:pt idx="70">
                  <c:v>5.3499999999999997E-3</c:v>
                </c:pt>
                <c:pt idx="71">
                  <c:v>3.32E-3</c:v>
                </c:pt>
                <c:pt idx="72">
                  <c:v>2.0699999999999998E-3</c:v>
                </c:pt>
                <c:pt idx="73">
                  <c:v>1.2899999999999999E-3</c:v>
                </c:pt>
                <c:pt idx="74" formatCode="0.00E+00">
                  <c:v>8.0500000000000005E-4</c:v>
                </c:pt>
                <c:pt idx="75" formatCode="0.00E+00">
                  <c:v>5.0000000000000001E-4</c:v>
                </c:pt>
                <c:pt idx="76">
                  <c:v>0.2</c:v>
                </c:pt>
                <c:pt idx="77">
                  <c:v>0.12479999999999999</c:v>
                </c:pt>
                <c:pt idx="78">
                  <c:v>7.7600000000000002E-2</c:v>
                </c:pt>
                <c:pt idx="79">
                  <c:v>4.8399999999999999E-2</c:v>
                </c:pt>
                <c:pt idx="80">
                  <c:v>3.0120000000000001E-2</c:v>
                </c:pt>
                <c:pt idx="81">
                  <c:v>1.8759999999999999E-2</c:v>
                </c:pt>
                <c:pt idx="82">
                  <c:v>1.1679999999999999E-2</c:v>
                </c:pt>
                <c:pt idx="83">
                  <c:v>7.28E-3</c:v>
                </c:pt>
                <c:pt idx="84">
                  <c:v>4.5199999999999997E-3</c:v>
                </c:pt>
                <c:pt idx="85">
                  <c:v>2.8300000000000001E-3</c:v>
                </c:pt>
                <c:pt idx="86">
                  <c:v>1.7600000000000001E-3</c:v>
                </c:pt>
                <c:pt idx="87">
                  <c:v>1.1000000000000001E-3</c:v>
                </c:pt>
                <c:pt idx="88" formatCode="0.00E+00">
                  <c:v>6.8400000000000004E-4</c:v>
                </c:pt>
                <c:pt idx="89" formatCode="0.00E+00">
                  <c:v>4.28E-4</c:v>
                </c:pt>
                <c:pt idx="90" formatCode="0.00E+00">
                  <c:v>2.656E-4</c:v>
                </c:pt>
                <c:pt idx="91" formatCode="0.00E+00">
                  <c:v>1.6559999999999999E-4</c:v>
                </c:pt>
                <c:pt idx="92" formatCode="0.00E+00">
                  <c:v>1.032E-4</c:v>
                </c:pt>
                <c:pt idx="93" formatCode="0.00E+00">
                  <c:v>6.4399999999999993E-5</c:v>
                </c:pt>
                <c:pt idx="94" formatCode="0.00E+00">
                  <c:v>4.0000000000000003E-5</c:v>
                </c:pt>
              </c:numCache>
            </c:numRef>
          </c:xVal>
          <c:yVal>
            <c:numRef>
              <c:f>'320h'!$J$2:$J$96</c:f>
              <c:numCache>
                <c:formatCode>General</c:formatCode>
                <c:ptCount val="95"/>
                <c:pt idx="0">
                  <c:v>30056939.230621316</c:v>
                </c:pt>
                <c:pt idx="1">
                  <c:v>30056939.214959856</c:v>
                </c:pt>
                <c:pt idx="2">
                  <c:v>30056939.174269881</c:v>
                </c:pt>
                <c:pt idx="3">
                  <c:v>30056939.070079722</c:v>
                </c:pt>
                <c:pt idx="4">
                  <c:v>30056938.800278883</c:v>
                </c:pt>
                <c:pt idx="5">
                  <c:v>30056938.105540365</c:v>
                </c:pt>
                <c:pt idx="6">
                  <c:v>30056936.312401388</c:v>
                </c:pt>
                <c:pt idx="7">
                  <c:v>30056931.703156043</c:v>
                </c:pt>
                <c:pt idx="8">
                  <c:v>30056919.687752515</c:v>
                </c:pt>
                <c:pt idx="9">
                  <c:v>30056889.291516554</c:v>
                </c:pt>
                <c:pt idx="10">
                  <c:v>30056810.863513403</c:v>
                </c:pt>
                <c:pt idx="11">
                  <c:v>30056606.688909028</c:v>
                </c:pt>
                <c:pt idx="12">
                  <c:v>30056085.439373709</c:v>
                </c:pt>
                <c:pt idx="13">
                  <c:v>30054758.757693149</c:v>
                </c:pt>
                <c:pt idx="14">
                  <c:v>30051278.038840152</c:v>
                </c:pt>
                <c:pt idx="15">
                  <c:v>30042382.932298753</c:v>
                </c:pt>
                <c:pt idx="16">
                  <c:v>30019500.944047008</c:v>
                </c:pt>
                <c:pt idx="17">
                  <c:v>29961079.938403379</c:v>
                </c:pt>
                <c:pt idx="18">
                  <c:v>29810336.999942869</c:v>
                </c:pt>
                <c:pt idx="19">
                  <c:v>30056933.488197852</c:v>
                </c:pt>
                <c:pt idx="20">
                  <c:v>30056924.467207365</c:v>
                </c:pt>
                <c:pt idx="21">
                  <c:v>30056901.029846027</c:v>
                </c:pt>
                <c:pt idx="22">
                  <c:v>30056841.016720705</c:v>
                </c:pt>
                <c:pt idx="23">
                  <c:v>30056685.614160795</c:v>
                </c:pt>
                <c:pt idx="24">
                  <c:v>30056285.462863646</c:v>
                </c:pt>
                <c:pt idx="25">
                  <c:v>30055252.735227488</c:v>
                </c:pt>
                <c:pt idx="26">
                  <c:v>30052598.607018661</c:v>
                </c:pt>
                <c:pt idx="27">
                  <c:v>30045683.110955603</c:v>
                </c:pt>
                <c:pt idx="28">
                  <c:v>30028209.735737212</c:v>
                </c:pt>
                <c:pt idx="29">
                  <c:v>29983265.326457709</c:v>
                </c:pt>
                <c:pt idx="30">
                  <c:v>29867198.198769961</c:v>
                </c:pt>
                <c:pt idx="31">
                  <c:v>29576879.709155925</c:v>
                </c:pt>
                <c:pt idx="32">
                  <c:v>28874472.465435475</c:v>
                </c:pt>
                <c:pt idx="33">
                  <c:v>27245349.950707819</c:v>
                </c:pt>
                <c:pt idx="34">
                  <c:v>24077865.184214782</c:v>
                </c:pt>
                <c:pt idx="35">
                  <c:v>19251483.218826953</c:v>
                </c:pt>
                <c:pt idx="36">
                  <c:v>13876527.044635309</c:v>
                </c:pt>
                <c:pt idx="37">
                  <c:v>9245361.0761333015</c:v>
                </c:pt>
                <c:pt idx="38">
                  <c:v>30053344.62808574</c:v>
                </c:pt>
                <c:pt idx="39">
                  <c:v>30047710.110831119</c:v>
                </c:pt>
                <c:pt idx="40">
                  <c:v>30033085.89403506</c:v>
                </c:pt>
                <c:pt idx="41">
                  <c:v>29995736.453113981</c:v>
                </c:pt>
                <c:pt idx="42">
                  <c:v>29899663.808813274</c:v>
                </c:pt>
                <c:pt idx="43">
                  <c:v>29656463.273937386</c:v>
                </c:pt>
                <c:pt idx="44">
                  <c:v>29055187.02010107</c:v>
                </c:pt>
                <c:pt idx="45">
                  <c:v>27663136.213982221</c:v>
                </c:pt>
                <c:pt idx="46">
                  <c:v>24804216.891116615</c:v>
                </c:pt>
                <c:pt idx="47">
                  <c:v>20280475.683290277</c:v>
                </c:pt>
                <c:pt idx="48">
                  <c:v>14889102.349288398</c:v>
                </c:pt>
                <c:pt idx="49">
                  <c:v>10037816.380152412</c:v>
                </c:pt>
                <c:pt idx="50">
                  <c:v>6489300.3120783903</c:v>
                </c:pt>
                <c:pt idx="51">
                  <c:v>4119393.9115215051</c:v>
                </c:pt>
                <c:pt idx="52">
                  <c:v>2571226.216206165</c:v>
                </c:pt>
                <c:pt idx="53">
                  <c:v>1606741.6842629164</c:v>
                </c:pt>
                <c:pt idx="54">
                  <c:v>1002178.9841883136</c:v>
                </c:pt>
                <c:pt idx="55">
                  <c:v>625603.12993041065</c:v>
                </c:pt>
                <c:pt idx="56">
                  <c:v>388625.08049560629</c:v>
                </c:pt>
                <c:pt idx="57">
                  <c:v>28714451.547584731</c:v>
                </c:pt>
                <c:pt idx="58">
                  <c:v>26929486.370962612</c:v>
                </c:pt>
                <c:pt idx="59">
                  <c:v>23501781.444540974</c:v>
                </c:pt>
                <c:pt idx="60">
                  <c:v>18519924.470483564</c:v>
                </c:pt>
                <c:pt idx="61">
                  <c:v>13156632.214809068</c:v>
                </c:pt>
                <c:pt idx="62">
                  <c:v>8721867.7400095016</c:v>
                </c:pt>
                <c:pt idx="63">
                  <c:v>5575904.8963820077</c:v>
                </c:pt>
                <c:pt idx="64">
                  <c:v>3512549.9116746066</c:v>
                </c:pt>
                <c:pt idx="65">
                  <c:v>2190078.2205324625</c:v>
                </c:pt>
                <c:pt idx="66">
                  <c:v>1372471.4264940426</c:v>
                </c:pt>
                <c:pt idx="67">
                  <c:v>856641.808046508</c:v>
                </c:pt>
                <c:pt idx="68">
                  <c:v>532377.3395064217</c:v>
                </c:pt>
                <c:pt idx="69">
                  <c:v>332281.91459862818</c:v>
                </c:pt>
                <c:pt idx="70">
                  <c:v>207926.8239274449</c:v>
                </c:pt>
                <c:pt idx="71">
                  <c:v>129033.12382845867</c:v>
                </c:pt>
                <c:pt idx="72">
                  <c:v>80451.82854978845</c:v>
                </c:pt>
                <c:pt idx="73">
                  <c:v>50136.756627954746</c:v>
                </c:pt>
                <c:pt idx="74">
                  <c:v>31286.917340730892</c:v>
                </c:pt>
                <c:pt idx="75">
                  <c:v>19432.874379885343</c:v>
                </c:pt>
                <c:pt idx="76">
                  <c:v>7525564.3324671928</c:v>
                </c:pt>
                <c:pt idx="77">
                  <c:v>4788496.2427453157</c:v>
                </c:pt>
                <c:pt idx="78">
                  <c:v>3000913.1057489039</c:v>
                </c:pt>
                <c:pt idx="79">
                  <c:v>1877429.4341028566</c:v>
                </c:pt>
                <c:pt idx="80">
                  <c:v>1169749.7414337536</c:v>
                </c:pt>
                <c:pt idx="81">
                  <c:v>728907.1675307994</c:v>
                </c:pt>
                <c:pt idx="82">
                  <c:v>453900.27540305926</c:v>
                </c:pt>
                <c:pt idx="83">
                  <c:v>282930.17444851878</c:v>
                </c:pt>
                <c:pt idx="84">
                  <c:v>175670.22066284856</c:v>
                </c:pt>
                <c:pt idx="85">
                  <c:v>109989.35553943399</c:v>
                </c:pt>
                <c:pt idx="86">
                  <c:v>68403.554973213671</c:v>
                </c:pt>
                <c:pt idx="87">
                  <c:v>42752.289323828634</c:v>
                </c:pt>
                <c:pt idx="88">
                  <c:v>26584.167309880067</c:v>
                </c:pt>
                <c:pt idx="89">
                  <c:v>16634.541398374775</c:v>
                </c:pt>
                <c:pt idx="90">
                  <c:v>10322.744419302286</c:v>
                </c:pt>
                <c:pt idx="91">
                  <c:v>6436.1691922452228</c:v>
                </c:pt>
                <c:pt idx="92">
                  <c:v>4010.9460745996166</c:v>
                </c:pt>
                <c:pt idx="93">
                  <c:v>2502.9547345784272</c:v>
                </c:pt>
                <c:pt idx="94">
                  <c:v>1554.6302732352833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2107136"/>
        <c:axId val="52108672"/>
      </c:scatterChart>
      <c:valAx>
        <c:axId val="52107136"/>
        <c:scaling>
          <c:logBase val="10"/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52108672"/>
        <c:crosses val="autoZero"/>
        <c:crossBetween val="midCat"/>
      </c:valAx>
      <c:valAx>
        <c:axId val="52108672"/>
        <c:scaling>
          <c:logBase val="10"/>
          <c:orientation val="minMax"/>
        </c:scaling>
        <c:delete val="0"/>
        <c:axPos val="l"/>
        <c:majorGridlines/>
        <c:numFmt formatCode="0.00E+00" sourceLinked="1"/>
        <c:majorTickMark val="out"/>
        <c:minorTickMark val="none"/>
        <c:tickLblPos val="nextTo"/>
        <c:crossAx val="52107136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'320h'!$A$2:$A$96</c:f>
              <c:numCache>
                <c:formatCode>General</c:formatCode>
                <c:ptCount val="95"/>
                <c:pt idx="0">
                  <c:v>30000</c:v>
                </c:pt>
                <c:pt idx="1">
                  <c:v>18720</c:v>
                </c:pt>
                <c:pt idx="2">
                  <c:v>11640</c:v>
                </c:pt>
                <c:pt idx="3">
                  <c:v>7260</c:v>
                </c:pt>
                <c:pt idx="4">
                  <c:v>4518</c:v>
                </c:pt>
                <c:pt idx="5">
                  <c:v>2814</c:v>
                </c:pt>
                <c:pt idx="6">
                  <c:v>1752</c:v>
                </c:pt>
                <c:pt idx="7">
                  <c:v>1092</c:v>
                </c:pt>
                <c:pt idx="8">
                  <c:v>678</c:v>
                </c:pt>
                <c:pt idx="9">
                  <c:v>424.2</c:v>
                </c:pt>
                <c:pt idx="10">
                  <c:v>264.60000000000002</c:v>
                </c:pt>
                <c:pt idx="11">
                  <c:v>164.4</c:v>
                </c:pt>
                <c:pt idx="12">
                  <c:v>102.6</c:v>
                </c:pt>
                <c:pt idx="13">
                  <c:v>64.2</c:v>
                </c:pt>
                <c:pt idx="14">
                  <c:v>39.840000000000003</c:v>
                </c:pt>
                <c:pt idx="15">
                  <c:v>24.84</c:v>
                </c:pt>
                <c:pt idx="16">
                  <c:v>15.48</c:v>
                </c:pt>
                <c:pt idx="17">
                  <c:v>9.66</c:v>
                </c:pt>
                <c:pt idx="18">
                  <c:v>6</c:v>
                </c:pt>
                <c:pt idx="19">
                  <c:v>1250</c:v>
                </c:pt>
                <c:pt idx="20">
                  <c:v>780</c:v>
                </c:pt>
                <c:pt idx="21">
                  <c:v>485</c:v>
                </c:pt>
                <c:pt idx="22">
                  <c:v>302.5</c:v>
                </c:pt>
                <c:pt idx="23">
                  <c:v>188.25</c:v>
                </c:pt>
                <c:pt idx="24">
                  <c:v>117.25</c:v>
                </c:pt>
                <c:pt idx="25">
                  <c:v>73</c:v>
                </c:pt>
                <c:pt idx="26">
                  <c:v>45.5</c:v>
                </c:pt>
                <c:pt idx="27">
                  <c:v>28.25</c:v>
                </c:pt>
                <c:pt idx="28">
                  <c:v>17.675000000000001</c:v>
                </c:pt>
                <c:pt idx="29">
                  <c:v>11.025</c:v>
                </c:pt>
                <c:pt idx="30">
                  <c:v>6.85</c:v>
                </c:pt>
                <c:pt idx="31">
                  <c:v>4.2750000000000004</c:v>
                </c:pt>
                <c:pt idx="32">
                  <c:v>2.6749999999999998</c:v>
                </c:pt>
                <c:pt idx="33">
                  <c:v>1.66</c:v>
                </c:pt>
                <c:pt idx="34">
                  <c:v>1.0349999999999999</c:v>
                </c:pt>
                <c:pt idx="35">
                  <c:v>0.64500000000000002</c:v>
                </c:pt>
                <c:pt idx="36">
                  <c:v>0.40250000000000002</c:v>
                </c:pt>
                <c:pt idx="37">
                  <c:v>0.25</c:v>
                </c:pt>
                <c:pt idx="38">
                  <c:v>50</c:v>
                </c:pt>
                <c:pt idx="39">
                  <c:v>31.2</c:v>
                </c:pt>
                <c:pt idx="40">
                  <c:v>19.399999999999999</c:v>
                </c:pt>
                <c:pt idx="41">
                  <c:v>12.1</c:v>
                </c:pt>
                <c:pt idx="42">
                  <c:v>7.53</c:v>
                </c:pt>
                <c:pt idx="43">
                  <c:v>4.6900000000000004</c:v>
                </c:pt>
                <c:pt idx="44">
                  <c:v>2.92</c:v>
                </c:pt>
                <c:pt idx="45">
                  <c:v>1.82</c:v>
                </c:pt>
                <c:pt idx="46">
                  <c:v>1.1299999999999999</c:v>
                </c:pt>
                <c:pt idx="47">
                  <c:v>0.70699999999999996</c:v>
                </c:pt>
                <c:pt idx="48">
                  <c:v>0.441</c:v>
                </c:pt>
                <c:pt idx="49">
                  <c:v>0.27400000000000002</c:v>
                </c:pt>
                <c:pt idx="50">
                  <c:v>0.17100000000000001</c:v>
                </c:pt>
                <c:pt idx="51">
                  <c:v>0.107</c:v>
                </c:pt>
                <c:pt idx="52">
                  <c:v>6.6400000000000001E-2</c:v>
                </c:pt>
                <c:pt idx="53">
                  <c:v>4.1399999999999999E-2</c:v>
                </c:pt>
                <c:pt idx="54">
                  <c:v>2.58E-2</c:v>
                </c:pt>
                <c:pt idx="55">
                  <c:v>1.61E-2</c:v>
                </c:pt>
                <c:pt idx="56">
                  <c:v>0.01</c:v>
                </c:pt>
                <c:pt idx="57">
                  <c:v>2.5</c:v>
                </c:pt>
                <c:pt idx="58">
                  <c:v>1.56</c:v>
                </c:pt>
                <c:pt idx="59">
                  <c:v>0.97</c:v>
                </c:pt>
                <c:pt idx="60">
                  <c:v>0.60499999999999998</c:v>
                </c:pt>
                <c:pt idx="61">
                  <c:v>0.3765</c:v>
                </c:pt>
                <c:pt idx="62">
                  <c:v>0.23449999999999999</c:v>
                </c:pt>
                <c:pt idx="63">
                  <c:v>0.14599999999999999</c:v>
                </c:pt>
                <c:pt idx="64">
                  <c:v>9.0999999999999998E-2</c:v>
                </c:pt>
                <c:pt idx="65">
                  <c:v>5.6500000000000002E-2</c:v>
                </c:pt>
                <c:pt idx="66">
                  <c:v>3.5349999999999999E-2</c:v>
                </c:pt>
                <c:pt idx="67">
                  <c:v>2.205E-2</c:v>
                </c:pt>
                <c:pt idx="68">
                  <c:v>1.37E-2</c:v>
                </c:pt>
                <c:pt idx="69">
                  <c:v>8.5500000000000003E-3</c:v>
                </c:pt>
                <c:pt idx="70">
                  <c:v>5.3499999999999997E-3</c:v>
                </c:pt>
                <c:pt idx="71">
                  <c:v>3.32E-3</c:v>
                </c:pt>
                <c:pt idx="72">
                  <c:v>2.0699999999999998E-3</c:v>
                </c:pt>
                <c:pt idx="73">
                  <c:v>1.2899999999999999E-3</c:v>
                </c:pt>
                <c:pt idx="74" formatCode="0.00E+00">
                  <c:v>8.0500000000000005E-4</c:v>
                </c:pt>
                <c:pt idx="75" formatCode="0.00E+00">
                  <c:v>5.0000000000000001E-4</c:v>
                </c:pt>
                <c:pt idx="76">
                  <c:v>0.2</c:v>
                </c:pt>
                <c:pt idx="77">
                  <c:v>0.12479999999999999</c:v>
                </c:pt>
                <c:pt idx="78">
                  <c:v>7.7600000000000002E-2</c:v>
                </c:pt>
                <c:pt idx="79">
                  <c:v>4.8399999999999999E-2</c:v>
                </c:pt>
                <c:pt idx="80">
                  <c:v>3.0120000000000001E-2</c:v>
                </c:pt>
                <c:pt idx="81">
                  <c:v>1.8759999999999999E-2</c:v>
                </c:pt>
                <c:pt idx="82">
                  <c:v>1.1679999999999999E-2</c:v>
                </c:pt>
                <c:pt idx="83">
                  <c:v>7.28E-3</c:v>
                </c:pt>
                <c:pt idx="84">
                  <c:v>4.5199999999999997E-3</c:v>
                </c:pt>
                <c:pt idx="85">
                  <c:v>2.8300000000000001E-3</c:v>
                </c:pt>
                <c:pt idx="86">
                  <c:v>1.7600000000000001E-3</c:v>
                </c:pt>
                <c:pt idx="87">
                  <c:v>1.1000000000000001E-3</c:v>
                </c:pt>
                <c:pt idx="88" formatCode="0.00E+00">
                  <c:v>6.8400000000000004E-4</c:v>
                </c:pt>
                <c:pt idx="89" formatCode="0.00E+00">
                  <c:v>4.28E-4</c:v>
                </c:pt>
                <c:pt idx="90" formatCode="0.00E+00">
                  <c:v>2.656E-4</c:v>
                </c:pt>
                <c:pt idx="91" formatCode="0.00E+00">
                  <c:v>1.6559999999999999E-4</c:v>
                </c:pt>
                <c:pt idx="92" formatCode="0.00E+00">
                  <c:v>1.032E-4</c:v>
                </c:pt>
                <c:pt idx="93" formatCode="0.00E+00">
                  <c:v>6.4399999999999993E-5</c:v>
                </c:pt>
                <c:pt idx="94" formatCode="0.00E+00">
                  <c:v>4.0000000000000003E-5</c:v>
                </c:pt>
              </c:numCache>
            </c:numRef>
          </c:xVal>
          <c:yVal>
            <c:numRef>
              <c:f>'320h'!$C$2:$C$96</c:f>
              <c:numCache>
                <c:formatCode>General</c:formatCode>
                <c:ptCount val="95"/>
                <c:pt idx="0">
                  <c:v>16.39</c:v>
                </c:pt>
                <c:pt idx="1">
                  <c:v>17.170000000000002</c:v>
                </c:pt>
                <c:pt idx="2">
                  <c:v>17.850000000000001</c:v>
                </c:pt>
                <c:pt idx="3">
                  <c:v>18.63</c:v>
                </c:pt>
                <c:pt idx="4">
                  <c:v>19.28</c:v>
                </c:pt>
                <c:pt idx="5">
                  <c:v>20.059999999999999</c:v>
                </c:pt>
                <c:pt idx="6">
                  <c:v>20.7</c:v>
                </c:pt>
                <c:pt idx="7">
                  <c:v>21.44</c:v>
                </c:pt>
                <c:pt idx="8">
                  <c:v>22.25</c:v>
                </c:pt>
                <c:pt idx="9">
                  <c:v>22.92</c:v>
                </c:pt>
                <c:pt idx="10">
                  <c:v>23.78</c:v>
                </c:pt>
                <c:pt idx="11">
                  <c:v>24.62</c:v>
                </c:pt>
                <c:pt idx="12">
                  <c:v>25.58</c:v>
                </c:pt>
                <c:pt idx="13">
                  <c:v>26.47</c:v>
                </c:pt>
                <c:pt idx="14">
                  <c:v>27.44</c:v>
                </c:pt>
                <c:pt idx="15">
                  <c:v>28.48</c:v>
                </c:pt>
                <c:pt idx="16">
                  <c:v>29.56</c:v>
                </c:pt>
                <c:pt idx="17">
                  <c:v>30.56</c:v>
                </c:pt>
                <c:pt idx="18">
                  <c:v>31.63</c:v>
                </c:pt>
                <c:pt idx="19">
                  <c:v>21.88</c:v>
                </c:pt>
                <c:pt idx="20">
                  <c:v>22.79</c:v>
                </c:pt>
                <c:pt idx="21">
                  <c:v>23.47</c:v>
                </c:pt>
                <c:pt idx="22">
                  <c:v>24.22</c:v>
                </c:pt>
                <c:pt idx="23">
                  <c:v>24.93</c:v>
                </c:pt>
                <c:pt idx="24">
                  <c:v>25.61</c:v>
                </c:pt>
                <c:pt idx="25">
                  <c:v>26.32</c:v>
                </c:pt>
                <c:pt idx="26">
                  <c:v>27.08</c:v>
                </c:pt>
                <c:pt idx="27">
                  <c:v>27.99</c:v>
                </c:pt>
                <c:pt idx="28">
                  <c:v>28.84</c:v>
                </c:pt>
                <c:pt idx="29">
                  <c:v>29.72</c:v>
                </c:pt>
                <c:pt idx="30">
                  <c:v>30.65</c:v>
                </c:pt>
                <c:pt idx="31">
                  <c:v>31.69</c:v>
                </c:pt>
                <c:pt idx="32">
                  <c:v>32.78</c:v>
                </c:pt>
                <c:pt idx="33">
                  <c:v>33.869999999999997</c:v>
                </c:pt>
                <c:pt idx="34">
                  <c:v>35.090000000000003</c:v>
                </c:pt>
                <c:pt idx="35">
                  <c:v>36.39</c:v>
                </c:pt>
                <c:pt idx="36">
                  <c:v>37.72</c:v>
                </c:pt>
                <c:pt idx="37">
                  <c:v>39.07</c:v>
                </c:pt>
                <c:pt idx="38">
                  <c:v>28.24</c:v>
                </c:pt>
                <c:pt idx="39">
                  <c:v>29.37</c:v>
                </c:pt>
                <c:pt idx="40">
                  <c:v>30.26</c:v>
                </c:pt>
                <c:pt idx="41">
                  <c:v>31.11</c:v>
                </c:pt>
                <c:pt idx="42">
                  <c:v>31.91</c:v>
                </c:pt>
                <c:pt idx="43">
                  <c:v>32.75</c:v>
                </c:pt>
                <c:pt idx="44">
                  <c:v>33.659999999999997</c:v>
                </c:pt>
                <c:pt idx="45">
                  <c:v>34.56</c:v>
                </c:pt>
                <c:pt idx="46">
                  <c:v>35.590000000000003</c:v>
                </c:pt>
                <c:pt idx="47">
                  <c:v>36.659999999999997</c:v>
                </c:pt>
                <c:pt idx="48">
                  <c:v>37.71</c:v>
                </c:pt>
                <c:pt idx="49">
                  <c:v>38.880000000000003</c:v>
                </c:pt>
                <c:pt idx="50">
                  <c:v>40.11</c:v>
                </c:pt>
                <c:pt idx="51">
                  <c:v>41.43</c:v>
                </c:pt>
                <c:pt idx="52">
                  <c:v>42.78</c:v>
                </c:pt>
                <c:pt idx="53">
                  <c:v>44.21</c:v>
                </c:pt>
                <c:pt idx="54">
                  <c:v>45.73</c:v>
                </c:pt>
                <c:pt idx="55">
                  <c:v>47.27</c:v>
                </c:pt>
                <c:pt idx="56">
                  <c:v>48.81</c:v>
                </c:pt>
                <c:pt idx="57">
                  <c:v>35.119999999999997</c:v>
                </c:pt>
                <c:pt idx="58">
                  <c:v>36.770000000000003</c:v>
                </c:pt>
                <c:pt idx="59">
                  <c:v>38.01</c:v>
                </c:pt>
                <c:pt idx="60">
                  <c:v>39.08</c:v>
                </c:pt>
                <c:pt idx="61">
                  <c:v>40.119999999999997</c:v>
                </c:pt>
                <c:pt idx="62">
                  <c:v>41.17</c:v>
                </c:pt>
                <c:pt idx="63">
                  <c:v>42.26</c:v>
                </c:pt>
                <c:pt idx="64">
                  <c:v>43.39</c:v>
                </c:pt>
                <c:pt idx="65">
                  <c:v>44.57</c:v>
                </c:pt>
                <c:pt idx="66">
                  <c:v>45.81</c:v>
                </c:pt>
                <c:pt idx="67">
                  <c:v>47.08</c:v>
                </c:pt>
                <c:pt idx="68">
                  <c:v>48.41</c:v>
                </c:pt>
                <c:pt idx="69">
                  <c:v>49.78</c:v>
                </c:pt>
                <c:pt idx="70">
                  <c:v>51.22</c:v>
                </c:pt>
                <c:pt idx="71">
                  <c:v>52.7</c:v>
                </c:pt>
                <c:pt idx="72">
                  <c:v>54.25</c:v>
                </c:pt>
                <c:pt idx="73">
                  <c:v>55.86</c:v>
                </c:pt>
                <c:pt idx="74">
                  <c:v>57.5</c:v>
                </c:pt>
                <c:pt idx="75">
                  <c:v>59.16</c:v>
                </c:pt>
                <c:pt idx="76">
                  <c:v>46.41</c:v>
                </c:pt>
                <c:pt idx="77">
                  <c:v>46.02</c:v>
                </c:pt>
                <c:pt idx="78">
                  <c:v>46.72</c:v>
                </c:pt>
                <c:pt idx="79">
                  <c:v>47.56</c:v>
                </c:pt>
                <c:pt idx="80">
                  <c:v>48.58</c:v>
                </c:pt>
                <c:pt idx="81">
                  <c:v>49.68</c:v>
                </c:pt>
                <c:pt idx="82">
                  <c:v>50.79</c:v>
                </c:pt>
                <c:pt idx="83">
                  <c:v>51.99</c:v>
                </c:pt>
                <c:pt idx="84">
                  <c:v>53.25</c:v>
                </c:pt>
                <c:pt idx="85">
                  <c:v>54.54</c:v>
                </c:pt>
                <c:pt idx="86">
                  <c:v>55.88</c:v>
                </c:pt>
                <c:pt idx="87">
                  <c:v>57.26</c:v>
                </c:pt>
                <c:pt idx="88">
                  <c:v>58.7</c:v>
                </c:pt>
                <c:pt idx="89">
                  <c:v>60.17</c:v>
                </c:pt>
                <c:pt idx="90">
                  <c:v>61.74</c:v>
                </c:pt>
                <c:pt idx="91">
                  <c:v>63.36</c:v>
                </c:pt>
                <c:pt idx="92">
                  <c:v>65.02</c:v>
                </c:pt>
                <c:pt idx="93">
                  <c:v>66.69</c:v>
                </c:pt>
                <c:pt idx="94">
                  <c:v>68.42</c:v>
                </c:pt>
              </c:numCache>
            </c:numRef>
          </c:yVal>
          <c:smooth val="0"/>
        </c:ser>
        <c:ser>
          <c:idx val="1"/>
          <c:order val="1"/>
          <c:spPr>
            <a:ln w="28575">
              <a:noFill/>
            </a:ln>
          </c:spPr>
          <c:xVal>
            <c:numRef>
              <c:f>'320h'!$A$2:$A$96</c:f>
              <c:numCache>
                <c:formatCode>General</c:formatCode>
                <c:ptCount val="95"/>
                <c:pt idx="0">
                  <c:v>30000</c:v>
                </c:pt>
                <c:pt idx="1">
                  <c:v>18720</c:v>
                </c:pt>
                <c:pt idx="2">
                  <c:v>11640</c:v>
                </c:pt>
                <c:pt idx="3">
                  <c:v>7260</c:v>
                </c:pt>
                <c:pt idx="4">
                  <c:v>4518</c:v>
                </c:pt>
                <c:pt idx="5">
                  <c:v>2814</c:v>
                </c:pt>
                <c:pt idx="6">
                  <c:v>1752</c:v>
                </c:pt>
                <c:pt idx="7">
                  <c:v>1092</c:v>
                </c:pt>
                <c:pt idx="8">
                  <c:v>678</c:v>
                </c:pt>
                <c:pt idx="9">
                  <c:v>424.2</c:v>
                </c:pt>
                <c:pt idx="10">
                  <c:v>264.60000000000002</c:v>
                </c:pt>
                <c:pt idx="11">
                  <c:v>164.4</c:v>
                </c:pt>
                <c:pt idx="12">
                  <c:v>102.6</c:v>
                </c:pt>
                <c:pt idx="13">
                  <c:v>64.2</c:v>
                </c:pt>
                <c:pt idx="14">
                  <c:v>39.840000000000003</c:v>
                </c:pt>
                <c:pt idx="15">
                  <c:v>24.84</c:v>
                </c:pt>
                <c:pt idx="16">
                  <c:v>15.48</c:v>
                </c:pt>
                <c:pt idx="17">
                  <c:v>9.66</c:v>
                </c:pt>
                <c:pt idx="18">
                  <c:v>6</c:v>
                </c:pt>
                <c:pt idx="19">
                  <c:v>1250</c:v>
                </c:pt>
                <c:pt idx="20">
                  <c:v>780</c:v>
                </c:pt>
                <c:pt idx="21">
                  <c:v>485</c:v>
                </c:pt>
                <c:pt idx="22">
                  <c:v>302.5</c:v>
                </c:pt>
                <c:pt idx="23">
                  <c:v>188.25</c:v>
                </c:pt>
                <c:pt idx="24">
                  <c:v>117.25</c:v>
                </c:pt>
                <c:pt idx="25">
                  <c:v>73</c:v>
                </c:pt>
                <c:pt idx="26">
                  <c:v>45.5</c:v>
                </c:pt>
                <c:pt idx="27">
                  <c:v>28.25</c:v>
                </c:pt>
                <c:pt idx="28">
                  <c:v>17.675000000000001</c:v>
                </c:pt>
                <c:pt idx="29">
                  <c:v>11.025</c:v>
                </c:pt>
                <c:pt idx="30">
                  <c:v>6.85</c:v>
                </c:pt>
                <c:pt idx="31">
                  <c:v>4.2750000000000004</c:v>
                </c:pt>
                <c:pt idx="32">
                  <c:v>2.6749999999999998</c:v>
                </c:pt>
                <c:pt idx="33">
                  <c:v>1.66</c:v>
                </c:pt>
                <c:pt idx="34">
                  <c:v>1.0349999999999999</c:v>
                </c:pt>
                <c:pt idx="35">
                  <c:v>0.64500000000000002</c:v>
                </c:pt>
                <c:pt idx="36">
                  <c:v>0.40250000000000002</c:v>
                </c:pt>
                <c:pt idx="37">
                  <c:v>0.25</c:v>
                </c:pt>
                <c:pt idx="38">
                  <c:v>50</c:v>
                </c:pt>
                <c:pt idx="39">
                  <c:v>31.2</c:v>
                </c:pt>
                <c:pt idx="40">
                  <c:v>19.399999999999999</c:v>
                </c:pt>
                <c:pt idx="41">
                  <c:v>12.1</c:v>
                </c:pt>
                <c:pt idx="42">
                  <c:v>7.53</c:v>
                </c:pt>
                <c:pt idx="43">
                  <c:v>4.6900000000000004</c:v>
                </c:pt>
                <c:pt idx="44">
                  <c:v>2.92</c:v>
                </c:pt>
                <c:pt idx="45">
                  <c:v>1.82</c:v>
                </c:pt>
                <c:pt idx="46">
                  <c:v>1.1299999999999999</c:v>
                </c:pt>
                <c:pt idx="47">
                  <c:v>0.70699999999999996</c:v>
                </c:pt>
                <c:pt idx="48">
                  <c:v>0.441</c:v>
                </c:pt>
                <c:pt idx="49">
                  <c:v>0.27400000000000002</c:v>
                </c:pt>
                <c:pt idx="50">
                  <c:v>0.17100000000000001</c:v>
                </c:pt>
                <c:pt idx="51">
                  <c:v>0.107</c:v>
                </c:pt>
                <c:pt idx="52">
                  <c:v>6.6400000000000001E-2</c:v>
                </c:pt>
                <c:pt idx="53">
                  <c:v>4.1399999999999999E-2</c:v>
                </c:pt>
                <c:pt idx="54">
                  <c:v>2.58E-2</c:v>
                </c:pt>
                <c:pt idx="55">
                  <c:v>1.61E-2</c:v>
                </c:pt>
                <c:pt idx="56">
                  <c:v>0.01</c:v>
                </c:pt>
                <c:pt idx="57">
                  <c:v>2.5</c:v>
                </c:pt>
                <c:pt idx="58">
                  <c:v>1.56</c:v>
                </c:pt>
                <c:pt idx="59">
                  <c:v>0.97</c:v>
                </c:pt>
                <c:pt idx="60">
                  <c:v>0.60499999999999998</c:v>
                </c:pt>
                <c:pt idx="61">
                  <c:v>0.3765</c:v>
                </c:pt>
                <c:pt idx="62">
                  <c:v>0.23449999999999999</c:v>
                </c:pt>
                <c:pt idx="63">
                  <c:v>0.14599999999999999</c:v>
                </c:pt>
                <c:pt idx="64">
                  <c:v>9.0999999999999998E-2</c:v>
                </c:pt>
                <c:pt idx="65">
                  <c:v>5.6500000000000002E-2</c:v>
                </c:pt>
                <c:pt idx="66">
                  <c:v>3.5349999999999999E-2</c:v>
                </c:pt>
                <c:pt idx="67">
                  <c:v>2.205E-2</c:v>
                </c:pt>
                <c:pt idx="68">
                  <c:v>1.37E-2</c:v>
                </c:pt>
                <c:pt idx="69">
                  <c:v>8.5500000000000003E-3</c:v>
                </c:pt>
                <c:pt idx="70">
                  <c:v>5.3499999999999997E-3</c:v>
                </c:pt>
                <c:pt idx="71">
                  <c:v>3.32E-3</c:v>
                </c:pt>
                <c:pt idx="72">
                  <c:v>2.0699999999999998E-3</c:v>
                </c:pt>
                <c:pt idx="73">
                  <c:v>1.2899999999999999E-3</c:v>
                </c:pt>
                <c:pt idx="74" formatCode="0.00E+00">
                  <c:v>8.0500000000000005E-4</c:v>
                </c:pt>
                <c:pt idx="75" formatCode="0.00E+00">
                  <c:v>5.0000000000000001E-4</c:v>
                </c:pt>
                <c:pt idx="76">
                  <c:v>0.2</c:v>
                </c:pt>
                <c:pt idx="77">
                  <c:v>0.12479999999999999</c:v>
                </c:pt>
                <c:pt idx="78">
                  <c:v>7.7600000000000002E-2</c:v>
                </c:pt>
                <c:pt idx="79">
                  <c:v>4.8399999999999999E-2</c:v>
                </c:pt>
                <c:pt idx="80">
                  <c:v>3.0120000000000001E-2</c:v>
                </c:pt>
                <c:pt idx="81">
                  <c:v>1.8759999999999999E-2</c:v>
                </c:pt>
                <c:pt idx="82">
                  <c:v>1.1679999999999999E-2</c:v>
                </c:pt>
                <c:pt idx="83">
                  <c:v>7.28E-3</c:v>
                </c:pt>
                <c:pt idx="84">
                  <c:v>4.5199999999999997E-3</c:v>
                </c:pt>
                <c:pt idx="85">
                  <c:v>2.8300000000000001E-3</c:v>
                </c:pt>
                <c:pt idx="86">
                  <c:v>1.7600000000000001E-3</c:v>
                </c:pt>
                <c:pt idx="87">
                  <c:v>1.1000000000000001E-3</c:v>
                </c:pt>
                <c:pt idx="88" formatCode="0.00E+00">
                  <c:v>6.8400000000000004E-4</c:v>
                </c:pt>
                <c:pt idx="89" formatCode="0.00E+00">
                  <c:v>4.28E-4</c:v>
                </c:pt>
                <c:pt idx="90" formatCode="0.00E+00">
                  <c:v>2.656E-4</c:v>
                </c:pt>
                <c:pt idx="91" formatCode="0.00E+00">
                  <c:v>1.6559999999999999E-4</c:v>
                </c:pt>
                <c:pt idx="92" formatCode="0.00E+00">
                  <c:v>1.032E-4</c:v>
                </c:pt>
                <c:pt idx="93" formatCode="0.00E+00">
                  <c:v>6.4399999999999993E-5</c:v>
                </c:pt>
                <c:pt idx="94" formatCode="0.00E+00">
                  <c:v>4.0000000000000003E-5</c:v>
                </c:pt>
              </c:numCache>
            </c:numRef>
          </c:xVal>
          <c:yVal>
            <c:numRef>
              <c:f>'320h'!$K$2:$K$96</c:f>
              <c:numCache>
                <c:formatCode>General</c:formatCode>
                <c:ptCount val="95"/>
                <c:pt idx="0">
                  <c:v>1.4769949190119064E-3</c:v>
                </c:pt>
                <c:pt idx="1">
                  <c:v>2.3669790360558306E-3</c:v>
                </c:pt>
                <c:pt idx="2">
                  <c:v>3.8066879308397876E-3</c:v>
                </c:pt>
                <c:pt idx="3">
                  <c:v>6.1032847675726231E-3</c:v>
                </c:pt>
                <c:pt idx="4">
                  <c:v>9.807403087077806E-3</c:v>
                </c:pt>
                <c:pt idx="5">
                  <c:v>1.5746214095461945E-2</c:v>
                </c:pt>
                <c:pt idx="6">
                  <c:v>2.5291007250192083E-2</c:v>
                </c:pt>
                <c:pt idx="7">
                  <c:v>4.0576776714632938E-2</c:v>
                </c:pt>
                <c:pt idx="8">
                  <c:v>6.535372914994389E-2</c:v>
                </c:pt>
                <c:pt idx="9">
                  <c:v>0.1044549705098603</c:v>
                </c:pt>
                <c:pt idx="10">
                  <c:v>0.16745926459283642</c:v>
                </c:pt>
                <c:pt idx="11">
                  <c:v>0.2695226322868487</c:v>
                </c:pt>
                <c:pt idx="12">
                  <c:v>0.43186168088611204</c:v>
                </c:pt>
                <c:pt idx="13">
                  <c:v>0.69015116136113464</c:v>
                </c:pt>
                <c:pt idx="14">
                  <c:v>1.1120553074360719</c:v>
                </c:pt>
                <c:pt idx="15">
                  <c:v>1.7832342830635302</c:v>
                </c:pt>
                <c:pt idx="16">
                  <c:v>2.8600154743752904</c:v>
                </c:pt>
                <c:pt idx="17">
                  <c:v>4.5771787791056351</c:v>
                </c:pt>
                <c:pt idx="18">
                  <c:v>7.3444814997190733</c:v>
                </c:pt>
                <c:pt idx="19">
                  <c:v>3.5447873541371876E-2</c:v>
                </c:pt>
                <c:pt idx="20">
                  <c:v>5.6807478283207723E-2</c:v>
                </c:pt>
                <c:pt idx="21">
                  <c:v>9.1360433044740355E-2</c:v>
                </c:pt>
                <c:pt idx="22">
                  <c:v>0.14647851585402311</c:v>
                </c:pt>
                <c:pt idx="23">
                  <c:v>0.23537635227616313</c:v>
                </c:pt>
                <c:pt idx="24">
                  <c:v>0.3779036677573544</c:v>
                </c:pt>
                <c:pt idx="25">
                  <c:v>0.60696150764703394</c:v>
                </c:pt>
                <c:pt idx="26">
                  <c:v>0.97374904240730631</c:v>
                </c:pt>
                <c:pt idx="27">
                  <c:v>1.5680985428655831</c:v>
                </c:pt>
                <c:pt idx="28">
                  <c:v>2.5053241404313464</c:v>
                </c:pt>
                <c:pt idx="29">
                  <c:v>4.0124614707137525</c:v>
                </c:pt>
                <c:pt idx="30">
                  <c:v>6.4413162726465352</c:v>
                </c:pt>
                <c:pt idx="31">
                  <c:v>10.253981653903361</c:v>
                </c:pt>
                <c:pt idx="32">
                  <c:v>16.124783905078317</c:v>
                </c:pt>
                <c:pt idx="33">
                  <c:v>24.979641256130048</c:v>
                </c:pt>
                <c:pt idx="34">
                  <c:v>36.767111519903068</c:v>
                </c:pt>
                <c:pt idx="35">
                  <c:v>50.170852803433881</c:v>
                </c:pt>
                <c:pt idx="36">
                  <c:v>62.504777192079629</c:v>
                </c:pt>
                <c:pt idx="37">
                  <c:v>72.085652666382714</c:v>
                </c:pt>
                <c:pt idx="38">
                  <c:v>0.88612629351170402</c:v>
                </c:pt>
                <c:pt idx="39">
                  <c:v>1.4198966786757294</c:v>
                </c:pt>
                <c:pt idx="40">
                  <c:v>2.2828040709755939</c:v>
                </c:pt>
                <c:pt idx="41">
                  <c:v>3.6569967631074296</c:v>
                </c:pt>
                <c:pt idx="42">
                  <c:v>5.8638824014353323</c:v>
                </c:pt>
                <c:pt idx="43">
                  <c:v>9.3634710776821599</c:v>
                </c:pt>
                <c:pt idx="44">
                  <c:v>14.834026382252777</c:v>
                </c:pt>
                <c:pt idx="45">
                  <c:v>23.021564996051058</c:v>
                </c:pt>
                <c:pt idx="46">
                  <c:v>34.387073113769581</c:v>
                </c:pt>
                <c:pt idx="47">
                  <c:v>47.566407662969347</c:v>
                </c:pt>
                <c:pt idx="48">
                  <c:v>60.306295358786166</c:v>
                </c:pt>
                <c:pt idx="49">
                  <c:v>70.490689582700398</c:v>
                </c:pt>
                <c:pt idx="50">
                  <c:v>77.531652407336651</c:v>
                </c:pt>
                <c:pt idx="51">
                  <c:v>82.122647845855667</c:v>
                </c:pt>
                <c:pt idx="52">
                  <c:v>85.092624544410143</c:v>
                </c:pt>
                <c:pt idx="53">
                  <c:v>86.935702001642866</c:v>
                </c:pt>
                <c:pt idx="54">
                  <c:v>88.089250858440067</c:v>
                </c:pt>
                <c:pt idx="55">
                  <c:v>88.807363341344612</c:v>
                </c:pt>
                <c:pt idx="56">
                  <c:v>89.259166171331856</c:v>
                </c:pt>
                <c:pt idx="57">
                  <c:v>17.188987099758304</c:v>
                </c:pt>
                <c:pt idx="58">
                  <c:v>26.369405425950166</c:v>
                </c:pt>
                <c:pt idx="59">
                  <c:v>38.564334670373604</c:v>
                </c:pt>
                <c:pt idx="60">
                  <c:v>51.963644893959149</c:v>
                </c:pt>
                <c:pt idx="61">
                  <c:v>64.041270975928654</c:v>
                </c:pt>
                <c:pt idx="62">
                  <c:v>73.131376670548022</c:v>
                </c:pt>
                <c:pt idx="63">
                  <c:v>79.309050380049158</c:v>
                </c:pt>
                <c:pt idx="64">
                  <c:v>83.288897099444824</c:v>
                </c:pt>
                <c:pt idx="65">
                  <c:v>85.821479387029626</c:v>
                </c:pt>
                <c:pt idx="66">
                  <c:v>87.382828228997838</c:v>
                </c:pt>
                <c:pt idx="67">
                  <c:v>88.36681283618681</c:v>
                </c:pt>
                <c:pt idx="68">
                  <c:v>88.985107246974863</c:v>
                </c:pt>
                <c:pt idx="69">
                  <c:v>89.366577582010066</c:v>
                </c:pt>
                <c:pt idx="70">
                  <c:v>89.603638135442452</c:v>
                </c:pt>
                <c:pt idx="71">
                  <c:v>89.754030972278585</c:v>
                </c:pt>
                <c:pt idx="72">
                  <c:v>89.846639217078206</c:v>
                </c:pt>
                <c:pt idx="73">
                  <c:v>89.904427198577864</c:v>
                </c:pt>
                <c:pt idx="74">
                  <c:v>89.94035957464034</c:v>
                </c:pt>
                <c:pt idx="75">
                  <c:v>89.962956249322929</c:v>
                </c:pt>
                <c:pt idx="76">
                  <c:v>75.500181609573289</c:v>
                </c:pt>
                <c:pt idx="77">
                  <c:v>80.83290971543957</c:v>
                </c:pt>
                <c:pt idx="78">
                  <c:v>84.269988754192994</c:v>
                </c:pt>
                <c:pt idx="79">
                  <c:v>86.418835173906245</c:v>
                </c:pt>
                <c:pt idx="80">
                  <c:v>87.769611445384342</c:v>
                </c:pt>
                <c:pt idx="81">
                  <c:v>88.610390810554605</c:v>
                </c:pt>
                <c:pt idx="82">
                  <c:v>89.134723650234434</c:v>
                </c:pt>
                <c:pt idx="83">
                  <c:v>89.460658845862085</c:v>
                </c:pt>
                <c:pt idx="84">
                  <c:v>89.665128260290132</c:v>
                </c:pt>
                <c:pt idx="85">
                  <c:v>89.790333277842436</c:v>
                </c:pt>
                <c:pt idx="86">
                  <c:v>89.869606204563468</c:v>
                </c:pt>
                <c:pt idx="87">
                  <c:v>89.918503792114976</c:v>
                </c:pt>
                <c:pt idx="88">
                  <c:v>89.949324155226861</c:v>
                </c:pt>
                <c:pt idx="89">
                  <c:v>89.96829054823958</c:v>
                </c:pt>
                <c:pt idx="90">
                  <c:v>89.980322357672208</c:v>
                </c:pt>
                <c:pt idx="91">
                  <c:v>89.987731108253783</c:v>
                </c:pt>
                <c:pt idx="92">
                  <c:v>89.992354168840293</c:v>
                </c:pt>
                <c:pt idx="93">
                  <c:v>89.995228764259025</c:v>
                </c:pt>
                <c:pt idx="94">
                  <c:v>89.997036499535568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2389376"/>
        <c:axId val="52390912"/>
      </c:scatterChart>
      <c:valAx>
        <c:axId val="52389376"/>
        <c:scaling>
          <c:logBase val="10"/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52390912"/>
        <c:crosses val="autoZero"/>
        <c:crossBetween val="midCat"/>
      </c:valAx>
      <c:valAx>
        <c:axId val="52390912"/>
        <c:scaling>
          <c:logBase val="10"/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52389376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'50C'!$A$2:$A$96</c:f>
              <c:numCache>
                <c:formatCode>General</c:formatCode>
                <c:ptCount val="95"/>
                <c:pt idx="0">
                  <c:v>30000</c:v>
                </c:pt>
                <c:pt idx="1">
                  <c:v>18720</c:v>
                </c:pt>
                <c:pt idx="2">
                  <c:v>11640</c:v>
                </c:pt>
                <c:pt idx="3">
                  <c:v>7260</c:v>
                </c:pt>
                <c:pt idx="4">
                  <c:v>4518</c:v>
                </c:pt>
                <c:pt idx="5">
                  <c:v>2814</c:v>
                </c:pt>
                <c:pt idx="6">
                  <c:v>1752</c:v>
                </c:pt>
                <c:pt idx="7">
                  <c:v>1092</c:v>
                </c:pt>
                <c:pt idx="8">
                  <c:v>678</c:v>
                </c:pt>
                <c:pt idx="9">
                  <c:v>424.2</c:v>
                </c:pt>
                <c:pt idx="10">
                  <c:v>264.60000000000002</c:v>
                </c:pt>
                <c:pt idx="11">
                  <c:v>164.4</c:v>
                </c:pt>
                <c:pt idx="12">
                  <c:v>102.6</c:v>
                </c:pt>
                <c:pt idx="13">
                  <c:v>64.2</c:v>
                </c:pt>
                <c:pt idx="14">
                  <c:v>39.840000000000003</c:v>
                </c:pt>
                <c:pt idx="15">
                  <c:v>24.84</c:v>
                </c:pt>
                <c:pt idx="16">
                  <c:v>15.48</c:v>
                </c:pt>
                <c:pt idx="17">
                  <c:v>9.66</c:v>
                </c:pt>
                <c:pt idx="18">
                  <c:v>6</c:v>
                </c:pt>
                <c:pt idx="19">
                  <c:v>1250</c:v>
                </c:pt>
                <c:pt idx="20">
                  <c:v>780</c:v>
                </c:pt>
                <c:pt idx="21">
                  <c:v>485</c:v>
                </c:pt>
                <c:pt idx="22">
                  <c:v>302.5</c:v>
                </c:pt>
                <c:pt idx="23">
                  <c:v>188.25</c:v>
                </c:pt>
                <c:pt idx="24">
                  <c:v>117.25</c:v>
                </c:pt>
                <c:pt idx="25">
                  <c:v>73</c:v>
                </c:pt>
                <c:pt idx="26">
                  <c:v>45.5</c:v>
                </c:pt>
                <c:pt idx="27">
                  <c:v>28.25</c:v>
                </c:pt>
                <c:pt idx="28">
                  <c:v>17.675000000000001</c:v>
                </c:pt>
                <c:pt idx="29">
                  <c:v>11.025</c:v>
                </c:pt>
                <c:pt idx="30">
                  <c:v>6.85</c:v>
                </c:pt>
                <c:pt idx="31">
                  <c:v>4.2750000000000004</c:v>
                </c:pt>
                <c:pt idx="32">
                  <c:v>2.6749999999999998</c:v>
                </c:pt>
                <c:pt idx="33">
                  <c:v>1.66</c:v>
                </c:pt>
                <c:pt idx="34">
                  <c:v>1.0349999999999999</c:v>
                </c:pt>
                <c:pt idx="35">
                  <c:v>0.64500000000000002</c:v>
                </c:pt>
                <c:pt idx="36">
                  <c:v>0.40250000000000002</c:v>
                </c:pt>
                <c:pt idx="37">
                  <c:v>0.25</c:v>
                </c:pt>
                <c:pt idx="38">
                  <c:v>50</c:v>
                </c:pt>
                <c:pt idx="39">
                  <c:v>31.2</c:v>
                </c:pt>
                <c:pt idx="40">
                  <c:v>19.399999999999999</c:v>
                </c:pt>
                <c:pt idx="41">
                  <c:v>12.1</c:v>
                </c:pt>
                <c:pt idx="42">
                  <c:v>7.53</c:v>
                </c:pt>
                <c:pt idx="43">
                  <c:v>4.6900000000000004</c:v>
                </c:pt>
                <c:pt idx="44">
                  <c:v>2.92</c:v>
                </c:pt>
                <c:pt idx="45">
                  <c:v>1.82</c:v>
                </c:pt>
                <c:pt idx="46">
                  <c:v>1.1299999999999999</c:v>
                </c:pt>
                <c:pt idx="47">
                  <c:v>0.70699999999999996</c:v>
                </c:pt>
                <c:pt idx="48">
                  <c:v>0.441</c:v>
                </c:pt>
                <c:pt idx="49">
                  <c:v>0.27400000000000002</c:v>
                </c:pt>
                <c:pt idx="50">
                  <c:v>0.17100000000000001</c:v>
                </c:pt>
                <c:pt idx="51">
                  <c:v>0.107</c:v>
                </c:pt>
                <c:pt idx="52">
                  <c:v>6.6400000000000001E-2</c:v>
                </c:pt>
                <c:pt idx="53">
                  <c:v>4.1399999999999999E-2</c:v>
                </c:pt>
                <c:pt idx="54">
                  <c:v>2.58E-2</c:v>
                </c:pt>
                <c:pt idx="55">
                  <c:v>1.61E-2</c:v>
                </c:pt>
                <c:pt idx="56">
                  <c:v>0.01</c:v>
                </c:pt>
                <c:pt idx="57">
                  <c:v>2.5</c:v>
                </c:pt>
                <c:pt idx="58">
                  <c:v>1.56</c:v>
                </c:pt>
                <c:pt idx="59">
                  <c:v>0.97</c:v>
                </c:pt>
                <c:pt idx="60">
                  <c:v>0.60499999999999998</c:v>
                </c:pt>
                <c:pt idx="61">
                  <c:v>0.3765</c:v>
                </c:pt>
                <c:pt idx="62">
                  <c:v>0.23449999999999999</c:v>
                </c:pt>
                <c:pt idx="63">
                  <c:v>0.14599999999999999</c:v>
                </c:pt>
                <c:pt idx="64">
                  <c:v>9.0999999999999998E-2</c:v>
                </c:pt>
                <c:pt idx="65">
                  <c:v>5.6500000000000002E-2</c:v>
                </c:pt>
                <c:pt idx="66">
                  <c:v>3.5349999999999999E-2</c:v>
                </c:pt>
                <c:pt idx="67">
                  <c:v>2.205E-2</c:v>
                </c:pt>
                <c:pt idx="68">
                  <c:v>1.37E-2</c:v>
                </c:pt>
                <c:pt idx="69">
                  <c:v>8.5500000000000003E-3</c:v>
                </c:pt>
                <c:pt idx="70">
                  <c:v>5.3499999999999997E-3</c:v>
                </c:pt>
                <c:pt idx="71">
                  <c:v>3.32E-3</c:v>
                </c:pt>
                <c:pt idx="72">
                  <c:v>2.0699999999999998E-3</c:v>
                </c:pt>
                <c:pt idx="73">
                  <c:v>1.2899999999999999E-3</c:v>
                </c:pt>
                <c:pt idx="74" formatCode="0.00E+00">
                  <c:v>8.0500000000000005E-4</c:v>
                </c:pt>
                <c:pt idx="75" formatCode="0.00E+00">
                  <c:v>5.0000000000000001E-4</c:v>
                </c:pt>
                <c:pt idx="76">
                  <c:v>0.2</c:v>
                </c:pt>
                <c:pt idx="77">
                  <c:v>0.12479999999999999</c:v>
                </c:pt>
                <c:pt idx="78">
                  <c:v>7.7600000000000002E-2</c:v>
                </c:pt>
                <c:pt idx="79">
                  <c:v>4.8399999999999999E-2</c:v>
                </c:pt>
                <c:pt idx="80">
                  <c:v>3.0120000000000001E-2</c:v>
                </c:pt>
                <c:pt idx="81">
                  <c:v>1.8759999999999999E-2</c:v>
                </c:pt>
                <c:pt idx="82">
                  <c:v>1.1679999999999999E-2</c:v>
                </c:pt>
                <c:pt idx="83">
                  <c:v>7.28E-3</c:v>
                </c:pt>
                <c:pt idx="84">
                  <c:v>4.5199999999999997E-3</c:v>
                </c:pt>
                <c:pt idx="85">
                  <c:v>2.8300000000000001E-3</c:v>
                </c:pt>
                <c:pt idx="86">
                  <c:v>1.7600000000000001E-3</c:v>
                </c:pt>
                <c:pt idx="87">
                  <c:v>1.1000000000000001E-3</c:v>
                </c:pt>
                <c:pt idx="88" formatCode="0.00E+00">
                  <c:v>6.8400000000000004E-4</c:v>
                </c:pt>
                <c:pt idx="89" formatCode="0.00E+00">
                  <c:v>4.28E-4</c:v>
                </c:pt>
                <c:pt idx="90" formatCode="0.00E+00">
                  <c:v>2.656E-4</c:v>
                </c:pt>
                <c:pt idx="91" formatCode="0.00E+00">
                  <c:v>1.6559999999999999E-4</c:v>
                </c:pt>
                <c:pt idx="92" formatCode="0.00E+00">
                  <c:v>1.032E-4</c:v>
                </c:pt>
                <c:pt idx="93" formatCode="0.00E+00">
                  <c:v>6.4399999999999993E-5</c:v>
                </c:pt>
                <c:pt idx="94" formatCode="0.00E+00">
                  <c:v>4.0000000000000003E-5</c:v>
                </c:pt>
              </c:numCache>
            </c:numRef>
          </c:xVal>
          <c:yVal>
            <c:numRef>
              <c:f>'50C'!$B$2:$B$96</c:f>
              <c:numCache>
                <c:formatCode>0.00E+00</c:formatCode>
                <c:ptCount val="95"/>
                <c:pt idx="0">
                  <c:v>180660000</c:v>
                </c:pt>
                <c:pt idx="1">
                  <c:v>159840000</c:v>
                </c:pt>
                <c:pt idx="2">
                  <c:v>140890000</c:v>
                </c:pt>
                <c:pt idx="3">
                  <c:v>123640000</c:v>
                </c:pt>
                <c:pt idx="4">
                  <c:v>107480000</c:v>
                </c:pt>
                <c:pt idx="5">
                  <c:v>93043000</c:v>
                </c:pt>
                <c:pt idx="6">
                  <c:v>79873000</c:v>
                </c:pt>
                <c:pt idx="7">
                  <c:v>67979000</c:v>
                </c:pt>
                <c:pt idx="8">
                  <c:v>57500000</c:v>
                </c:pt>
                <c:pt idx="9">
                  <c:v>48199000</c:v>
                </c:pt>
                <c:pt idx="10">
                  <c:v>40173000</c:v>
                </c:pt>
                <c:pt idx="11">
                  <c:v>33136000</c:v>
                </c:pt>
                <c:pt idx="12">
                  <c:v>27134000</c:v>
                </c:pt>
                <c:pt idx="13">
                  <c:v>22071000</c:v>
                </c:pt>
                <c:pt idx="14">
                  <c:v>17791000</c:v>
                </c:pt>
                <c:pt idx="15">
                  <c:v>14365000</c:v>
                </c:pt>
                <c:pt idx="16">
                  <c:v>11575000</c:v>
                </c:pt>
                <c:pt idx="17">
                  <c:v>9252300</c:v>
                </c:pt>
                <c:pt idx="18">
                  <c:v>7347200</c:v>
                </c:pt>
                <c:pt idx="19">
                  <c:v>76158000</c:v>
                </c:pt>
                <c:pt idx="20">
                  <c:v>63794000</c:v>
                </c:pt>
                <c:pt idx="21">
                  <c:v>53230000</c:v>
                </c:pt>
                <c:pt idx="22">
                  <c:v>44146000</c:v>
                </c:pt>
                <c:pt idx="23">
                  <c:v>36397000</c:v>
                </c:pt>
                <c:pt idx="24">
                  <c:v>29768000</c:v>
                </c:pt>
                <c:pt idx="25">
                  <c:v>24142000</c:v>
                </c:pt>
                <c:pt idx="26">
                  <c:v>19430000</c:v>
                </c:pt>
                <c:pt idx="27">
                  <c:v>15525000</c:v>
                </c:pt>
                <c:pt idx="28">
                  <c:v>12294000</c:v>
                </c:pt>
                <c:pt idx="29">
                  <c:v>9645400</c:v>
                </c:pt>
                <c:pt idx="30">
                  <c:v>7494000</c:v>
                </c:pt>
                <c:pt idx="31">
                  <c:v>5756500</c:v>
                </c:pt>
                <c:pt idx="32">
                  <c:v>4369300</c:v>
                </c:pt>
                <c:pt idx="33">
                  <c:v>3280500</c:v>
                </c:pt>
                <c:pt idx="34">
                  <c:v>2421300</c:v>
                </c:pt>
                <c:pt idx="35">
                  <c:v>1762500</c:v>
                </c:pt>
                <c:pt idx="36">
                  <c:v>1275700</c:v>
                </c:pt>
                <c:pt idx="37" formatCode="General">
                  <c:v>922270</c:v>
                </c:pt>
                <c:pt idx="38">
                  <c:v>21862000</c:v>
                </c:pt>
                <c:pt idx="39">
                  <c:v>17274000</c:v>
                </c:pt>
                <c:pt idx="40">
                  <c:v>13518000</c:v>
                </c:pt>
                <c:pt idx="41">
                  <c:v>10496000</c:v>
                </c:pt>
                <c:pt idx="42">
                  <c:v>8084500</c:v>
                </c:pt>
                <c:pt idx="43">
                  <c:v>6168800</c:v>
                </c:pt>
                <c:pt idx="44">
                  <c:v>4657200</c:v>
                </c:pt>
                <c:pt idx="45">
                  <c:v>3470400</c:v>
                </c:pt>
                <c:pt idx="46">
                  <c:v>2551500</c:v>
                </c:pt>
                <c:pt idx="47">
                  <c:v>1861700</c:v>
                </c:pt>
                <c:pt idx="48">
                  <c:v>1346900</c:v>
                </c:pt>
                <c:pt idx="49" formatCode="General">
                  <c:v>965810</c:v>
                </c:pt>
                <c:pt idx="50" formatCode="General">
                  <c:v>685430</c:v>
                </c:pt>
                <c:pt idx="51" formatCode="General">
                  <c:v>481430</c:v>
                </c:pt>
                <c:pt idx="52" formatCode="General">
                  <c:v>333690</c:v>
                </c:pt>
                <c:pt idx="53" formatCode="General">
                  <c:v>227910</c:v>
                </c:pt>
                <c:pt idx="54" formatCode="General">
                  <c:v>154490</c:v>
                </c:pt>
                <c:pt idx="55" formatCode="General">
                  <c:v>104660</c:v>
                </c:pt>
                <c:pt idx="56" formatCode="General">
                  <c:v>69859</c:v>
                </c:pt>
                <c:pt idx="57">
                  <c:v>4303200</c:v>
                </c:pt>
                <c:pt idx="58">
                  <c:v>3487000</c:v>
                </c:pt>
                <c:pt idx="59">
                  <c:v>2591100</c:v>
                </c:pt>
                <c:pt idx="60">
                  <c:v>1886100</c:v>
                </c:pt>
                <c:pt idx="61">
                  <c:v>1349100</c:v>
                </c:pt>
                <c:pt idx="62" formatCode="General">
                  <c:v>955650</c:v>
                </c:pt>
                <c:pt idx="63" formatCode="General">
                  <c:v>670540</c:v>
                </c:pt>
                <c:pt idx="64" formatCode="General">
                  <c:v>465960</c:v>
                </c:pt>
                <c:pt idx="65" formatCode="General">
                  <c:v>321330</c:v>
                </c:pt>
                <c:pt idx="66" formatCode="General">
                  <c:v>219900</c:v>
                </c:pt>
                <c:pt idx="67" formatCode="General">
                  <c:v>149320</c:v>
                </c:pt>
                <c:pt idx="68" formatCode="General">
                  <c:v>100620</c:v>
                </c:pt>
                <c:pt idx="69" formatCode="General">
                  <c:v>67240</c:v>
                </c:pt>
                <c:pt idx="70" formatCode="General">
                  <c:v>44528</c:v>
                </c:pt>
                <c:pt idx="71" formatCode="General">
                  <c:v>29132</c:v>
                </c:pt>
                <c:pt idx="72" formatCode="General">
                  <c:v>18797</c:v>
                </c:pt>
                <c:pt idx="73" formatCode="General">
                  <c:v>12050</c:v>
                </c:pt>
                <c:pt idx="74" formatCode="General">
                  <c:v>7699.6</c:v>
                </c:pt>
                <c:pt idx="75" formatCode="General">
                  <c:v>4812.7</c:v>
                </c:pt>
                <c:pt idx="76" formatCode="General">
                  <c:v>739190</c:v>
                </c:pt>
                <c:pt idx="77" formatCode="General">
                  <c:v>599250</c:v>
                </c:pt>
                <c:pt idx="78" formatCode="General">
                  <c:v>447400</c:v>
                </c:pt>
                <c:pt idx="79" formatCode="General">
                  <c:v>313370</c:v>
                </c:pt>
                <c:pt idx="80" formatCode="General">
                  <c:v>214650</c:v>
                </c:pt>
                <c:pt idx="81" formatCode="General">
                  <c:v>145130</c:v>
                </c:pt>
                <c:pt idx="82" formatCode="General">
                  <c:v>97349</c:v>
                </c:pt>
                <c:pt idx="83" formatCode="General">
                  <c:v>64837</c:v>
                </c:pt>
                <c:pt idx="84" formatCode="General">
                  <c:v>42932</c:v>
                </c:pt>
                <c:pt idx="85" formatCode="General">
                  <c:v>28277</c:v>
                </c:pt>
                <c:pt idx="86" formatCode="General">
                  <c:v>18529</c:v>
                </c:pt>
                <c:pt idx="87" formatCode="General">
                  <c:v>12063</c:v>
                </c:pt>
                <c:pt idx="88" formatCode="General">
                  <c:v>7809.7</c:v>
                </c:pt>
                <c:pt idx="89" formatCode="General">
                  <c:v>5014.8999999999996</c:v>
                </c:pt>
                <c:pt idx="90" formatCode="General">
                  <c:v>3202.7</c:v>
                </c:pt>
                <c:pt idx="91" formatCode="General">
                  <c:v>2023.9</c:v>
                </c:pt>
                <c:pt idx="92" formatCode="General">
                  <c:v>1267.3</c:v>
                </c:pt>
                <c:pt idx="93" formatCode="General">
                  <c:v>793.4</c:v>
                </c:pt>
                <c:pt idx="94" formatCode="General">
                  <c:v>494.91</c:v>
                </c:pt>
              </c:numCache>
            </c:numRef>
          </c:yVal>
          <c:smooth val="0"/>
        </c:ser>
        <c:ser>
          <c:idx val="1"/>
          <c:order val="1"/>
          <c:spPr>
            <a:ln w="28575">
              <a:noFill/>
            </a:ln>
          </c:spPr>
          <c:xVal>
            <c:numRef>
              <c:f>'50C'!$A$2:$A$96</c:f>
              <c:numCache>
                <c:formatCode>General</c:formatCode>
                <c:ptCount val="95"/>
                <c:pt idx="0">
                  <c:v>30000</c:v>
                </c:pt>
                <c:pt idx="1">
                  <c:v>18720</c:v>
                </c:pt>
                <c:pt idx="2">
                  <c:v>11640</c:v>
                </c:pt>
                <c:pt idx="3">
                  <c:v>7260</c:v>
                </c:pt>
                <c:pt idx="4">
                  <c:v>4518</c:v>
                </c:pt>
                <c:pt idx="5">
                  <c:v>2814</c:v>
                </c:pt>
                <c:pt idx="6">
                  <c:v>1752</c:v>
                </c:pt>
                <c:pt idx="7">
                  <c:v>1092</c:v>
                </c:pt>
                <c:pt idx="8">
                  <c:v>678</c:v>
                </c:pt>
                <c:pt idx="9">
                  <c:v>424.2</c:v>
                </c:pt>
                <c:pt idx="10">
                  <c:v>264.60000000000002</c:v>
                </c:pt>
                <c:pt idx="11">
                  <c:v>164.4</c:v>
                </c:pt>
                <c:pt idx="12">
                  <c:v>102.6</c:v>
                </c:pt>
                <c:pt idx="13">
                  <c:v>64.2</c:v>
                </c:pt>
                <c:pt idx="14">
                  <c:v>39.840000000000003</c:v>
                </c:pt>
                <c:pt idx="15">
                  <c:v>24.84</c:v>
                </c:pt>
                <c:pt idx="16">
                  <c:v>15.48</c:v>
                </c:pt>
                <c:pt idx="17">
                  <c:v>9.66</c:v>
                </c:pt>
                <c:pt idx="18">
                  <c:v>6</c:v>
                </c:pt>
                <c:pt idx="19">
                  <c:v>1250</c:v>
                </c:pt>
                <c:pt idx="20">
                  <c:v>780</c:v>
                </c:pt>
                <c:pt idx="21">
                  <c:v>485</c:v>
                </c:pt>
                <c:pt idx="22">
                  <c:v>302.5</c:v>
                </c:pt>
                <c:pt idx="23">
                  <c:v>188.25</c:v>
                </c:pt>
                <c:pt idx="24">
                  <c:v>117.25</c:v>
                </c:pt>
                <c:pt idx="25">
                  <c:v>73</c:v>
                </c:pt>
                <c:pt idx="26">
                  <c:v>45.5</c:v>
                </c:pt>
                <c:pt idx="27">
                  <c:v>28.25</c:v>
                </c:pt>
                <c:pt idx="28">
                  <c:v>17.675000000000001</c:v>
                </c:pt>
                <c:pt idx="29">
                  <c:v>11.025</c:v>
                </c:pt>
                <c:pt idx="30">
                  <c:v>6.85</c:v>
                </c:pt>
                <c:pt idx="31">
                  <c:v>4.2750000000000004</c:v>
                </c:pt>
                <c:pt idx="32">
                  <c:v>2.6749999999999998</c:v>
                </c:pt>
                <c:pt idx="33">
                  <c:v>1.66</c:v>
                </c:pt>
                <c:pt idx="34">
                  <c:v>1.0349999999999999</c:v>
                </c:pt>
                <c:pt idx="35">
                  <c:v>0.64500000000000002</c:v>
                </c:pt>
                <c:pt idx="36">
                  <c:v>0.40250000000000002</c:v>
                </c:pt>
                <c:pt idx="37">
                  <c:v>0.25</c:v>
                </c:pt>
                <c:pt idx="38">
                  <c:v>50</c:v>
                </c:pt>
                <c:pt idx="39">
                  <c:v>31.2</c:v>
                </c:pt>
                <c:pt idx="40">
                  <c:v>19.399999999999999</c:v>
                </c:pt>
                <c:pt idx="41">
                  <c:v>12.1</c:v>
                </c:pt>
                <c:pt idx="42">
                  <c:v>7.53</c:v>
                </c:pt>
                <c:pt idx="43">
                  <c:v>4.6900000000000004</c:v>
                </c:pt>
                <c:pt idx="44">
                  <c:v>2.92</c:v>
                </c:pt>
                <c:pt idx="45">
                  <c:v>1.82</c:v>
                </c:pt>
                <c:pt idx="46">
                  <c:v>1.1299999999999999</c:v>
                </c:pt>
                <c:pt idx="47">
                  <c:v>0.70699999999999996</c:v>
                </c:pt>
                <c:pt idx="48">
                  <c:v>0.441</c:v>
                </c:pt>
                <c:pt idx="49">
                  <c:v>0.27400000000000002</c:v>
                </c:pt>
                <c:pt idx="50">
                  <c:v>0.17100000000000001</c:v>
                </c:pt>
                <c:pt idx="51">
                  <c:v>0.107</c:v>
                </c:pt>
                <c:pt idx="52">
                  <c:v>6.6400000000000001E-2</c:v>
                </c:pt>
                <c:pt idx="53">
                  <c:v>4.1399999999999999E-2</c:v>
                </c:pt>
                <c:pt idx="54">
                  <c:v>2.58E-2</c:v>
                </c:pt>
                <c:pt idx="55">
                  <c:v>1.61E-2</c:v>
                </c:pt>
                <c:pt idx="56">
                  <c:v>0.01</c:v>
                </c:pt>
                <c:pt idx="57">
                  <c:v>2.5</c:v>
                </c:pt>
                <c:pt idx="58">
                  <c:v>1.56</c:v>
                </c:pt>
                <c:pt idx="59">
                  <c:v>0.97</c:v>
                </c:pt>
                <c:pt idx="60">
                  <c:v>0.60499999999999998</c:v>
                </c:pt>
                <c:pt idx="61">
                  <c:v>0.3765</c:v>
                </c:pt>
                <c:pt idx="62">
                  <c:v>0.23449999999999999</c:v>
                </c:pt>
                <c:pt idx="63">
                  <c:v>0.14599999999999999</c:v>
                </c:pt>
                <c:pt idx="64">
                  <c:v>9.0999999999999998E-2</c:v>
                </c:pt>
                <c:pt idx="65">
                  <c:v>5.6500000000000002E-2</c:v>
                </c:pt>
                <c:pt idx="66">
                  <c:v>3.5349999999999999E-2</c:v>
                </c:pt>
                <c:pt idx="67">
                  <c:v>2.205E-2</c:v>
                </c:pt>
                <c:pt idx="68">
                  <c:v>1.37E-2</c:v>
                </c:pt>
                <c:pt idx="69">
                  <c:v>8.5500000000000003E-3</c:v>
                </c:pt>
                <c:pt idx="70">
                  <c:v>5.3499999999999997E-3</c:v>
                </c:pt>
                <c:pt idx="71">
                  <c:v>3.32E-3</c:v>
                </c:pt>
                <c:pt idx="72">
                  <c:v>2.0699999999999998E-3</c:v>
                </c:pt>
                <c:pt idx="73">
                  <c:v>1.2899999999999999E-3</c:v>
                </c:pt>
                <c:pt idx="74" formatCode="0.00E+00">
                  <c:v>8.0500000000000005E-4</c:v>
                </c:pt>
                <c:pt idx="75" formatCode="0.00E+00">
                  <c:v>5.0000000000000001E-4</c:v>
                </c:pt>
                <c:pt idx="76">
                  <c:v>0.2</c:v>
                </c:pt>
                <c:pt idx="77">
                  <c:v>0.12479999999999999</c:v>
                </c:pt>
                <c:pt idx="78">
                  <c:v>7.7600000000000002E-2</c:v>
                </c:pt>
                <c:pt idx="79">
                  <c:v>4.8399999999999999E-2</c:v>
                </c:pt>
                <c:pt idx="80">
                  <c:v>3.0120000000000001E-2</c:v>
                </c:pt>
                <c:pt idx="81">
                  <c:v>1.8759999999999999E-2</c:v>
                </c:pt>
                <c:pt idx="82">
                  <c:v>1.1679999999999999E-2</c:v>
                </c:pt>
                <c:pt idx="83">
                  <c:v>7.28E-3</c:v>
                </c:pt>
                <c:pt idx="84">
                  <c:v>4.5199999999999997E-3</c:v>
                </c:pt>
                <c:pt idx="85">
                  <c:v>2.8300000000000001E-3</c:v>
                </c:pt>
                <c:pt idx="86">
                  <c:v>1.7600000000000001E-3</c:v>
                </c:pt>
                <c:pt idx="87">
                  <c:v>1.1000000000000001E-3</c:v>
                </c:pt>
                <c:pt idx="88" formatCode="0.00E+00">
                  <c:v>6.8400000000000004E-4</c:v>
                </c:pt>
                <c:pt idx="89" formatCode="0.00E+00">
                  <c:v>4.28E-4</c:v>
                </c:pt>
                <c:pt idx="90" formatCode="0.00E+00">
                  <c:v>2.656E-4</c:v>
                </c:pt>
                <c:pt idx="91" formatCode="0.00E+00">
                  <c:v>1.6559999999999999E-4</c:v>
                </c:pt>
                <c:pt idx="92" formatCode="0.00E+00">
                  <c:v>1.032E-4</c:v>
                </c:pt>
                <c:pt idx="93" formatCode="0.00E+00">
                  <c:v>6.4399999999999993E-5</c:v>
                </c:pt>
                <c:pt idx="94" formatCode="0.00E+00">
                  <c:v>4.0000000000000003E-5</c:v>
                </c:pt>
              </c:numCache>
            </c:numRef>
          </c:xVal>
          <c:yVal>
            <c:numRef>
              <c:f>'50C'!$J$2:$J$96</c:f>
              <c:numCache>
                <c:formatCode>General</c:formatCode>
                <c:ptCount val="95"/>
                <c:pt idx="0">
                  <c:v>15844497.473682433</c:v>
                </c:pt>
                <c:pt idx="1">
                  <c:v>15844497.015307156</c:v>
                </c:pt>
                <c:pt idx="2">
                  <c:v>15844495.824404377</c:v>
                </c:pt>
                <c:pt idx="3">
                  <c:v>15844492.774996819</c:v>
                </c:pt>
                <c:pt idx="4">
                  <c:v>15844484.878551805</c:v>
                </c:pt>
                <c:pt idx="5">
                  <c:v>15844464.545219593</c:v>
                </c:pt>
                <c:pt idx="6">
                  <c:v>15844412.064692374</c:v>
                </c:pt>
                <c:pt idx="7">
                  <c:v>15844277.166385647</c:v>
                </c:pt>
                <c:pt idx="8">
                  <c:v>15843925.528718676</c:v>
                </c:pt>
                <c:pt idx="9">
                  <c:v>15843036.068098305</c:v>
                </c:pt>
                <c:pt idx="10">
                  <c:v>15840741.771738514</c:v>
                </c:pt>
                <c:pt idx="11">
                  <c:v>15834773.530515989</c:v>
                </c:pt>
                <c:pt idx="12">
                  <c:v>15819566.843172297</c:v>
                </c:pt>
                <c:pt idx="13">
                  <c:v>15781056.112360978</c:v>
                </c:pt>
                <c:pt idx="14">
                  <c:v>15681316.376682257</c:v>
                </c:pt>
                <c:pt idx="15">
                  <c:v>15434628.704951281</c:v>
                </c:pt>
                <c:pt idx="16">
                  <c:v>14849049.119850321</c:v>
                </c:pt>
                <c:pt idx="17">
                  <c:v>13607365.609710753</c:v>
                </c:pt>
                <c:pt idx="18">
                  <c:v>11427712.174022663</c:v>
                </c:pt>
                <c:pt idx="19">
                  <c:v>15844329.408618152</c:v>
                </c:pt>
                <c:pt idx="20">
                  <c:v>15844065.399449052</c:v>
                </c:pt>
                <c:pt idx="21">
                  <c:v>15843379.539963311</c:v>
                </c:pt>
                <c:pt idx="22">
                  <c:v>15841623.743832305</c:v>
                </c:pt>
                <c:pt idx="23">
                  <c:v>15837079.814212814</c:v>
                </c:pt>
                <c:pt idx="24">
                  <c:v>15825397.145602146</c:v>
                </c:pt>
                <c:pt idx="25">
                  <c:v>15795362.931409616</c:v>
                </c:pt>
                <c:pt idx="26">
                  <c:v>15718938.170675904</c:v>
                </c:pt>
                <c:pt idx="27">
                  <c:v>15524813.359855115</c:v>
                </c:pt>
                <c:pt idx="28">
                  <c:v>15064128.698279463</c:v>
                </c:pt>
                <c:pt idx="29">
                  <c:v>14042133.403235445</c:v>
                </c:pt>
                <c:pt idx="30">
                  <c:v>12124861.489628894</c:v>
                </c:pt>
                <c:pt idx="31">
                  <c:v>9440400.2680749092</c:v>
                </c:pt>
                <c:pt idx="32">
                  <c:v>6671452.6945539955</c:v>
                </c:pt>
                <c:pt idx="33">
                  <c:v>4386012.1771979323</c:v>
                </c:pt>
                <c:pt idx="34">
                  <c:v>2801037.3920263466</c:v>
                </c:pt>
                <c:pt idx="35">
                  <c:v>1762500.3915882646</c:v>
                </c:pt>
                <c:pt idx="36">
                  <c:v>1104033.4175023646</c:v>
                </c:pt>
                <c:pt idx="37">
                  <c:v>686759.80883238406</c:v>
                </c:pt>
                <c:pt idx="38">
                  <c:v>15740309.488573512</c:v>
                </c:pt>
                <c:pt idx="39">
                  <c:v>15580980.517247219</c:v>
                </c:pt>
                <c:pt idx="40">
                  <c:v>15188626.49580574</c:v>
                </c:pt>
                <c:pt idx="41">
                  <c:v>14305132.749440514</c:v>
                </c:pt>
                <c:pt idx="42">
                  <c:v>12582821.920879321</c:v>
                </c:pt>
                <c:pt idx="43">
                  <c:v>10001734.582462572</c:v>
                </c:pt>
                <c:pt idx="44">
                  <c:v>7161879.9304200932</c:v>
                </c:pt>
                <c:pt idx="45">
                  <c:v>4771959.2151227118</c:v>
                </c:pt>
                <c:pt idx="46">
                  <c:v>3049003.4729176145</c:v>
                </c:pt>
                <c:pt idx="47">
                  <c:v>1929515.2345034136</c:v>
                </c:pt>
                <c:pt idx="48">
                  <c:v>1209048.4077648071</c:v>
                </c:pt>
                <c:pt idx="49">
                  <c:v>752546.5249309194</c:v>
                </c:pt>
                <c:pt idx="50">
                  <c:v>469978.69347031857</c:v>
                </c:pt>
                <c:pt idx="51">
                  <c:v>294158.98357720656</c:v>
                </c:pt>
                <c:pt idx="52">
                  <c:v>182562.86607818076</c:v>
                </c:pt>
                <c:pt idx="53">
                  <c:v>113831.46605038708</c:v>
                </c:pt>
                <c:pt idx="54">
                  <c:v>70939.569612135034</c:v>
                </c:pt>
                <c:pt idx="55">
                  <c:v>44268.762030888945</c:v>
                </c:pt>
                <c:pt idx="56">
                  <c:v>27496.191402331235</c:v>
                </c:pt>
                <c:pt idx="57">
                  <c:v>6306152.7175808074</c:v>
                </c:pt>
                <c:pt idx="58">
                  <c:v>4140372.9343899447</c:v>
                </c:pt>
                <c:pt idx="59">
                  <c:v>2630131.6549011231</c:v>
                </c:pt>
                <c:pt idx="60">
                  <c:v>1654428.6835552943</c:v>
                </c:pt>
                <c:pt idx="61">
                  <c:v>1033030.543935443</c:v>
                </c:pt>
                <c:pt idx="62">
                  <c:v>644253.41995251097</c:v>
                </c:pt>
                <c:pt idx="63">
                  <c:v>401316.2089487646</c:v>
                </c:pt>
                <c:pt idx="64">
                  <c:v>250184.52420329172</c:v>
                </c:pt>
                <c:pt idx="65">
                  <c:v>155346.24834113594</c:v>
                </c:pt>
                <c:pt idx="66">
                  <c:v>97197.354072375325</c:v>
                </c:pt>
                <c:pt idx="67">
                  <c:v>60628.749467913534</c:v>
                </c:pt>
                <c:pt idx="68">
                  <c:v>37669.732481804007</c:v>
                </c:pt>
                <c:pt idx="69">
                  <c:v>23509.253170572112</c:v>
                </c:pt>
                <c:pt idx="70">
                  <c:v>14710.478210779476</c:v>
                </c:pt>
                <c:pt idx="71">
                  <c:v>9128.7477762459803</c:v>
                </c:pt>
                <c:pt idx="72">
                  <c:v>5691.7198234658981</c:v>
                </c:pt>
                <c:pt idx="73">
                  <c:v>3547.0139430063086</c:v>
                </c:pt>
                <c:pt idx="74">
                  <c:v>2213.4467192296502</c:v>
                </c:pt>
                <c:pt idx="75">
                  <c:v>1374.8116350904445</c:v>
                </c:pt>
                <c:pt idx="76">
                  <c:v>549593.73042477202</c:v>
                </c:pt>
                <c:pt idx="77">
                  <c:v>343072.53585510567</c:v>
                </c:pt>
                <c:pt idx="78">
                  <c:v>213351.4220145265</c:v>
                </c:pt>
                <c:pt idx="79">
                  <c:v>133077.0727489873</c:v>
                </c:pt>
                <c:pt idx="80">
                  <c:v>82817.521881338631</c:v>
                </c:pt>
                <c:pt idx="81">
                  <c:v>51582.659387354943</c:v>
                </c:pt>
                <c:pt idx="82">
                  <c:v>32115.533944582785</c:v>
                </c:pt>
                <c:pt idx="83">
                  <c:v>20017.24150780791</c:v>
                </c:pt>
                <c:pt idx="84">
                  <c:v>12428.293404620648</c:v>
                </c:pt>
                <c:pt idx="85">
                  <c:v>7781.4329454962381</c:v>
                </c:pt>
                <c:pt idx="86">
                  <c:v>4839.3367480154229</c:v>
                </c:pt>
                <c:pt idx="87">
                  <c:v>3024.5855534773282</c:v>
                </c:pt>
                <c:pt idx="88">
                  <c:v>1880.74231063411</c:v>
                </c:pt>
                <c:pt idx="89">
                  <c:v>1176.8387608214346</c:v>
                </c:pt>
                <c:pt idx="90">
                  <c:v>730.29994253346729</c:v>
                </c:pt>
                <c:pt idx="91">
                  <c:v>455.33761506801835</c:v>
                </c:pt>
                <c:pt idx="92">
                  <c:v>283.76112250536085</c:v>
                </c:pt>
                <c:pt idx="93">
                  <c:v>177.07573925518042</c:v>
                </c:pt>
                <c:pt idx="94">
                  <c:v>109.98493121861654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5705600"/>
        <c:axId val="55707136"/>
      </c:scatterChart>
      <c:valAx>
        <c:axId val="55705600"/>
        <c:scaling>
          <c:logBase val="10"/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55707136"/>
        <c:crosses val="autoZero"/>
        <c:crossBetween val="midCat"/>
      </c:valAx>
      <c:valAx>
        <c:axId val="55707136"/>
        <c:scaling>
          <c:logBase val="10"/>
          <c:orientation val="minMax"/>
        </c:scaling>
        <c:delete val="0"/>
        <c:axPos val="l"/>
        <c:majorGridlines/>
        <c:numFmt formatCode="0.00E+00" sourceLinked="1"/>
        <c:majorTickMark val="out"/>
        <c:minorTickMark val="none"/>
        <c:tickLblPos val="nextTo"/>
        <c:crossAx val="55705600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'50C'!$A$2:$A$96</c:f>
              <c:numCache>
                <c:formatCode>General</c:formatCode>
                <c:ptCount val="95"/>
                <c:pt idx="0">
                  <c:v>30000</c:v>
                </c:pt>
                <c:pt idx="1">
                  <c:v>18720</c:v>
                </c:pt>
                <c:pt idx="2">
                  <c:v>11640</c:v>
                </c:pt>
                <c:pt idx="3">
                  <c:v>7260</c:v>
                </c:pt>
                <c:pt idx="4">
                  <c:v>4518</c:v>
                </c:pt>
                <c:pt idx="5">
                  <c:v>2814</c:v>
                </c:pt>
                <c:pt idx="6">
                  <c:v>1752</c:v>
                </c:pt>
                <c:pt idx="7">
                  <c:v>1092</c:v>
                </c:pt>
                <c:pt idx="8">
                  <c:v>678</c:v>
                </c:pt>
                <c:pt idx="9">
                  <c:v>424.2</c:v>
                </c:pt>
                <c:pt idx="10">
                  <c:v>264.60000000000002</c:v>
                </c:pt>
                <c:pt idx="11">
                  <c:v>164.4</c:v>
                </c:pt>
                <c:pt idx="12">
                  <c:v>102.6</c:v>
                </c:pt>
                <c:pt idx="13">
                  <c:v>64.2</c:v>
                </c:pt>
                <c:pt idx="14">
                  <c:v>39.840000000000003</c:v>
                </c:pt>
                <c:pt idx="15">
                  <c:v>24.84</c:v>
                </c:pt>
                <c:pt idx="16">
                  <c:v>15.48</c:v>
                </c:pt>
                <c:pt idx="17">
                  <c:v>9.66</c:v>
                </c:pt>
                <c:pt idx="18">
                  <c:v>6</c:v>
                </c:pt>
                <c:pt idx="19">
                  <c:v>1250</c:v>
                </c:pt>
                <c:pt idx="20">
                  <c:v>780</c:v>
                </c:pt>
                <c:pt idx="21">
                  <c:v>485</c:v>
                </c:pt>
                <c:pt idx="22">
                  <c:v>302.5</c:v>
                </c:pt>
                <c:pt idx="23">
                  <c:v>188.25</c:v>
                </c:pt>
                <c:pt idx="24">
                  <c:v>117.25</c:v>
                </c:pt>
                <c:pt idx="25">
                  <c:v>73</c:v>
                </c:pt>
                <c:pt idx="26">
                  <c:v>45.5</c:v>
                </c:pt>
                <c:pt idx="27">
                  <c:v>28.25</c:v>
                </c:pt>
                <c:pt idx="28">
                  <c:v>17.675000000000001</c:v>
                </c:pt>
                <c:pt idx="29">
                  <c:v>11.025</c:v>
                </c:pt>
                <c:pt idx="30">
                  <c:v>6.85</c:v>
                </c:pt>
                <c:pt idx="31">
                  <c:v>4.2750000000000004</c:v>
                </c:pt>
                <c:pt idx="32">
                  <c:v>2.6749999999999998</c:v>
                </c:pt>
                <c:pt idx="33">
                  <c:v>1.66</c:v>
                </c:pt>
                <c:pt idx="34">
                  <c:v>1.0349999999999999</c:v>
                </c:pt>
                <c:pt idx="35">
                  <c:v>0.64500000000000002</c:v>
                </c:pt>
                <c:pt idx="36">
                  <c:v>0.40250000000000002</c:v>
                </c:pt>
                <c:pt idx="37">
                  <c:v>0.25</c:v>
                </c:pt>
                <c:pt idx="38">
                  <c:v>50</c:v>
                </c:pt>
                <c:pt idx="39">
                  <c:v>31.2</c:v>
                </c:pt>
                <c:pt idx="40">
                  <c:v>19.399999999999999</c:v>
                </c:pt>
                <c:pt idx="41">
                  <c:v>12.1</c:v>
                </c:pt>
                <c:pt idx="42">
                  <c:v>7.53</c:v>
                </c:pt>
                <c:pt idx="43">
                  <c:v>4.6900000000000004</c:v>
                </c:pt>
                <c:pt idx="44">
                  <c:v>2.92</c:v>
                </c:pt>
                <c:pt idx="45">
                  <c:v>1.82</c:v>
                </c:pt>
                <c:pt idx="46">
                  <c:v>1.1299999999999999</c:v>
                </c:pt>
                <c:pt idx="47">
                  <c:v>0.70699999999999996</c:v>
                </c:pt>
                <c:pt idx="48">
                  <c:v>0.441</c:v>
                </c:pt>
                <c:pt idx="49">
                  <c:v>0.27400000000000002</c:v>
                </c:pt>
                <c:pt idx="50">
                  <c:v>0.17100000000000001</c:v>
                </c:pt>
                <c:pt idx="51">
                  <c:v>0.107</c:v>
                </c:pt>
                <c:pt idx="52">
                  <c:v>6.6400000000000001E-2</c:v>
                </c:pt>
                <c:pt idx="53">
                  <c:v>4.1399999999999999E-2</c:v>
                </c:pt>
                <c:pt idx="54">
                  <c:v>2.58E-2</c:v>
                </c:pt>
                <c:pt idx="55">
                  <c:v>1.61E-2</c:v>
                </c:pt>
                <c:pt idx="56">
                  <c:v>0.01</c:v>
                </c:pt>
                <c:pt idx="57">
                  <c:v>2.5</c:v>
                </c:pt>
                <c:pt idx="58">
                  <c:v>1.56</c:v>
                </c:pt>
                <c:pt idx="59">
                  <c:v>0.97</c:v>
                </c:pt>
                <c:pt idx="60">
                  <c:v>0.60499999999999998</c:v>
                </c:pt>
                <c:pt idx="61">
                  <c:v>0.3765</c:v>
                </c:pt>
                <c:pt idx="62">
                  <c:v>0.23449999999999999</c:v>
                </c:pt>
                <c:pt idx="63">
                  <c:v>0.14599999999999999</c:v>
                </c:pt>
                <c:pt idx="64">
                  <c:v>9.0999999999999998E-2</c:v>
                </c:pt>
                <c:pt idx="65">
                  <c:v>5.6500000000000002E-2</c:v>
                </c:pt>
                <c:pt idx="66">
                  <c:v>3.5349999999999999E-2</c:v>
                </c:pt>
                <c:pt idx="67">
                  <c:v>2.205E-2</c:v>
                </c:pt>
                <c:pt idx="68">
                  <c:v>1.37E-2</c:v>
                </c:pt>
                <c:pt idx="69">
                  <c:v>8.5500000000000003E-3</c:v>
                </c:pt>
                <c:pt idx="70">
                  <c:v>5.3499999999999997E-3</c:v>
                </c:pt>
                <c:pt idx="71">
                  <c:v>3.32E-3</c:v>
                </c:pt>
                <c:pt idx="72">
                  <c:v>2.0699999999999998E-3</c:v>
                </c:pt>
                <c:pt idx="73">
                  <c:v>1.2899999999999999E-3</c:v>
                </c:pt>
                <c:pt idx="74" formatCode="0.00E+00">
                  <c:v>8.0500000000000005E-4</c:v>
                </c:pt>
                <c:pt idx="75" formatCode="0.00E+00">
                  <c:v>5.0000000000000001E-4</c:v>
                </c:pt>
                <c:pt idx="76">
                  <c:v>0.2</c:v>
                </c:pt>
                <c:pt idx="77">
                  <c:v>0.12479999999999999</c:v>
                </c:pt>
                <c:pt idx="78">
                  <c:v>7.7600000000000002E-2</c:v>
                </c:pt>
                <c:pt idx="79">
                  <c:v>4.8399999999999999E-2</c:v>
                </c:pt>
                <c:pt idx="80">
                  <c:v>3.0120000000000001E-2</c:v>
                </c:pt>
                <c:pt idx="81">
                  <c:v>1.8759999999999999E-2</c:v>
                </c:pt>
                <c:pt idx="82">
                  <c:v>1.1679999999999999E-2</c:v>
                </c:pt>
                <c:pt idx="83">
                  <c:v>7.28E-3</c:v>
                </c:pt>
                <c:pt idx="84">
                  <c:v>4.5199999999999997E-3</c:v>
                </c:pt>
                <c:pt idx="85">
                  <c:v>2.8300000000000001E-3</c:v>
                </c:pt>
                <c:pt idx="86">
                  <c:v>1.7600000000000001E-3</c:v>
                </c:pt>
                <c:pt idx="87">
                  <c:v>1.1000000000000001E-3</c:v>
                </c:pt>
                <c:pt idx="88" formatCode="0.00E+00">
                  <c:v>6.8400000000000004E-4</c:v>
                </c:pt>
                <c:pt idx="89" formatCode="0.00E+00">
                  <c:v>4.28E-4</c:v>
                </c:pt>
                <c:pt idx="90" formatCode="0.00E+00">
                  <c:v>2.656E-4</c:v>
                </c:pt>
                <c:pt idx="91" formatCode="0.00E+00">
                  <c:v>1.6559999999999999E-4</c:v>
                </c:pt>
                <c:pt idx="92" formatCode="0.00E+00">
                  <c:v>1.032E-4</c:v>
                </c:pt>
                <c:pt idx="93" formatCode="0.00E+00">
                  <c:v>6.4399999999999993E-5</c:v>
                </c:pt>
                <c:pt idx="94" formatCode="0.00E+00">
                  <c:v>4.0000000000000003E-5</c:v>
                </c:pt>
              </c:numCache>
            </c:numRef>
          </c:xVal>
          <c:yVal>
            <c:numRef>
              <c:f>'50C'!$C$2:$C$96</c:f>
              <c:numCache>
                <c:formatCode>General</c:formatCode>
                <c:ptCount val="95"/>
                <c:pt idx="0">
                  <c:v>21.38</c:v>
                </c:pt>
                <c:pt idx="1">
                  <c:v>22.72</c:v>
                </c:pt>
                <c:pt idx="2">
                  <c:v>24.09</c:v>
                </c:pt>
                <c:pt idx="3">
                  <c:v>25.5</c:v>
                </c:pt>
                <c:pt idx="4">
                  <c:v>26.88</c:v>
                </c:pt>
                <c:pt idx="5">
                  <c:v>28.33</c:v>
                </c:pt>
                <c:pt idx="6">
                  <c:v>29.85</c:v>
                </c:pt>
                <c:pt idx="7">
                  <c:v>31.29</c:v>
                </c:pt>
                <c:pt idx="8">
                  <c:v>32.799999999999997</c:v>
                </c:pt>
                <c:pt idx="9">
                  <c:v>34.46</c:v>
                </c:pt>
                <c:pt idx="10">
                  <c:v>36.049999999999997</c:v>
                </c:pt>
                <c:pt idx="11">
                  <c:v>37.729999999999997</c:v>
                </c:pt>
                <c:pt idx="12">
                  <c:v>39.57</c:v>
                </c:pt>
                <c:pt idx="13">
                  <c:v>41.25</c:v>
                </c:pt>
                <c:pt idx="14">
                  <c:v>43.16</c:v>
                </c:pt>
                <c:pt idx="15">
                  <c:v>45.13</c:v>
                </c:pt>
                <c:pt idx="16">
                  <c:v>46.97</c:v>
                </c:pt>
                <c:pt idx="17">
                  <c:v>48.91</c:v>
                </c:pt>
                <c:pt idx="18">
                  <c:v>50.8</c:v>
                </c:pt>
                <c:pt idx="19">
                  <c:v>31.17</c:v>
                </c:pt>
                <c:pt idx="20">
                  <c:v>32.97</c:v>
                </c:pt>
                <c:pt idx="21">
                  <c:v>34.61</c:v>
                </c:pt>
                <c:pt idx="22">
                  <c:v>36.200000000000003</c:v>
                </c:pt>
                <c:pt idx="23">
                  <c:v>37.78</c:v>
                </c:pt>
                <c:pt idx="24">
                  <c:v>39.409999999999997</c:v>
                </c:pt>
                <c:pt idx="25">
                  <c:v>41.05</c:v>
                </c:pt>
                <c:pt idx="26">
                  <c:v>42.73</c:v>
                </c:pt>
                <c:pt idx="27">
                  <c:v>44.49</c:v>
                </c:pt>
                <c:pt idx="28">
                  <c:v>46.31</c:v>
                </c:pt>
                <c:pt idx="29">
                  <c:v>48.19</c:v>
                </c:pt>
                <c:pt idx="30">
                  <c:v>50.12</c:v>
                </c:pt>
                <c:pt idx="31">
                  <c:v>52.11</c:v>
                </c:pt>
                <c:pt idx="32">
                  <c:v>54.14</c:v>
                </c:pt>
                <c:pt idx="33">
                  <c:v>56.2</c:v>
                </c:pt>
                <c:pt idx="34">
                  <c:v>58.3</c:v>
                </c:pt>
                <c:pt idx="35">
                  <c:v>60.41</c:v>
                </c:pt>
                <c:pt idx="36">
                  <c:v>62.44</c:v>
                </c:pt>
                <c:pt idx="37">
                  <c:v>64.34</c:v>
                </c:pt>
                <c:pt idx="38">
                  <c:v>43.28</c:v>
                </c:pt>
                <c:pt idx="39">
                  <c:v>45.61</c:v>
                </c:pt>
                <c:pt idx="40">
                  <c:v>47.61</c:v>
                </c:pt>
                <c:pt idx="41">
                  <c:v>49.5</c:v>
                </c:pt>
                <c:pt idx="42">
                  <c:v>51.32</c:v>
                </c:pt>
                <c:pt idx="43">
                  <c:v>53.18</c:v>
                </c:pt>
                <c:pt idx="44">
                  <c:v>55.05</c:v>
                </c:pt>
                <c:pt idx="45">
                  <c:v>56.93</c:v>
                </c:pt>
                <c:pt idx="46">
                  <c:v>58.82</c:v>
                </c:pt>
                <c:pt idx="47">
                  <c:v>60.72</c:v>
                </c:pt>
                <c:pt idx="48">
                  <c:v>62.58</c:v>
                </c:pt>
                <c:pt idx="49">
                  <c:v>64.37</c:v>
                </c:pt>
                <c:pt idx="50">
                  <c:v>66.11</c:v>
                </c:pt>
                <c:pt idx="51">
                  <c:v>67.78</c:v>
                </c:pt>
                <c:pt idx="52">
                  <c:v>69.42</c:v>
                </c:pt>
                <c:pt idx="53">
                  <c:v>71.06</c:v>
                </c:pt>
                <c:pt idx="54">
                  <c:v>72.61</c:v>
                </c:pt>
                <c:pt idx="55">
                  <c:v>74.069999999999993</c:v>
                </c:pt>
                <c:pt idx="56">
                  <c:v>75.47</c:v>
                </c:pt>
                <c:pt idx="57">
                  <c:v>56.65</c:v>
                </c:pt>
                <c:pt idx="58">
                  <c:v>60.55</c:v>
                </c:pt>
                <c:pt idx="59">
                  <c:v>62.18</c:v>
                </c:pt>
                <c:pt idx="60">
                  <c:v>63.37</c:v>
                </c:pt>
                <c:pt idx="61">
                  <c:v>64.77</c:v>
                </c:pt>
                <c:pt idx="62">
                  <c:v>66.510000000000005</c:v>
                </c:pt>
                <c:pt idx="63">
                  <c:v>68.13</c:v>
                </c:pt>
                <c:pt idx="64">
                  <c:v>69.650000000000006</c:v>
                </c:pt>
                <c:pt idx="65">
                  <c:v>71.13</c:v>
                </c:pt>
                <c:pt idx="66">
                  <c:v>72.52</c:v>
                </c:pt>
                <c:pt idx="67">
                  <c:v>73.87</c:v>
                </c:pt>
                <c:pt idx="68">
                  <c:v>75.16</c:v>
                </c:pt>
                <c:pt idx="69">
                  <c:v>76.42</c:v>
                </c:pt>
                <c:pt idx="70">
                  <c:v>77.64</c:v>
                </c:pt>
                <c:pt idx="71">
                  <c:v>78.87</c:v>
                </c:pt>
                <c:pt idx="72">
                  <c:v>80.14</c:v>
                </c:pt>
                <c:pt idx="73">
                  <c:v>81.41</c:v>
                </c:pt>
                <c:pt idx="74">
                  <c:v>82.71</c:v>
                </c:pt>
                <c:pt idx="75">
                  <c:v>84.1</c:v>
                </c:pt>
                <c:pt idx="76">
                  <c:v>90</c:v>
                </c:pt>
                <c:pt idx="77">
                  <c:v>77.45</c:v>
                </c:pt>
                <c:pt idx="78">
                  <c:v>70.790000000000006</c:v>
                </c:pt>
                <c:pt idx="79">
                  <c:v>72.94</c:v>
                </c:pt>
                <c:pt idx="80">
                  <c:v>74.45</c:v>
                </c:pt>
                <c:pt idx="81">
                  <c:v>75.680000000000007</c:v>
                </c:pt>
                <c:pt idx="82">
                  <c:v>76.75</c:v>
                </c:pt>
                <c:pt idx="83">
                  <c:v>77.81</c:v>
                </c:pt>
                <c:pt idx="84">
                  <c:v>78.83</c:v>
                </c:pt>
                <c:pt idx="85">
                  <c:v>79.84</c:v>
                </c:pt>
                <c:pt idx="86">
                  <c:v>80.819999999999993</c:v>
                </c:pt>
                <c:pt idx="87">
                  <c:v>81.81</c:v>
                </c:pt>
                <c:pt idx="88">
                  <c:v>82.79</c:v>
                </c:pt>
                <c:pt idx="89">
                  <c:v>83.77</c:v>
                </c:pt>
                <c:pt idx="90">
                  <c:v>84.82</c:v>
                </c:pt>
                <c:pt idx="91">
                  <c:v>85.93</c:v>
                </c:pt>
                <c:pt idx="92">
                  <c:v>87.12</c:v>
                </c:pt>
                <c:pt idx="93">
                  <c:v>88.22</c:v>
                </c:pt>
                <c:pt idx="94">
                  <c:v>89.01</c:v>
                </c:pt>
              </c:numCache>
            </c:numRef>
          </c:yVal>
          <c:smooth val="0"/>
        </c:ser>
        <c:ser>
          <c:idx val="1"/>
          <c:order val="1"/>
          <c:spPr>
            <a:ln w="28575">
              <a:noFill/>
            </a:ln>
          </c:spPr>
          <c:xVal>
            <c:numRef>
              <c:f>'50C'!$A$2:$A$96</c:f>
              <c:numCache>
                <c:formatCode>General</c:formatCode>
                <c:ptCount val="95"/>
                <c:pt idx="0">
                  <c:v>30000</c:v>
                </c:pt>
                <c:pt idx="1">
                  <c:v>18720</c:v>
                </c:pt>
                <c:pt idx="2">
                  <c:v>11640</c:v>
                </c:pt>
                <c:pt idx="3">
                  <c:v>7260</c:v>
                </c:pt>
                <c:pt idx="4">
                  <c:v>4518</c:v>
                </c:pt>
                <c:pt idx="5">
                  <c:v>2814</c:v>
                </c:pt>
                <c:pt idx="6">
                  <c:v>1752</c:v>
                </c:pt>
                <c:pt idx="7">
                  <c:v>1092</c:v>
                </c:pt>
                <c:pt idx="8">
                  <c:v>678</c:v>
                </c:pt>
                <c:pt idx="9">
                  <c:v>424.2</c:v>
                </c:pt>
                <c:pt idx="10">
                  <c:v>264.60000000000002</c:v>
                </c:pt>
                <c:pt idx="11">
                  <c:v>164.4</c:v>
                </c:pt>
                <c:pt idx="12">
                  <c:v>102.6</c:v>
                </c:pt>
                <c:pt idx="13">
                  <c:v>64.2</c:v>
                </c:pt>
                <c:pt idx="14">
                  <c:v>39.840000000000003</c:v>
                </c:pt>
                <c:pt idx="15">
                  <c:v>24.84</c:v>
                </c:pt>
                <c:pt idx="16">
                  <c:v>15.48</c:v>
                </c:pt>
                <c:pt idx="17">
                  <c:v>9.66</c:v>
                </c:pt>
                <c:pt idx="18">
                  <c:v>6</c:v>
                </c:pt>
                <c:pt idx="19">
                  <c:v>1250</c:v>
                </c:pt>
                <c:pt idx="20">
                  <c:v>780</c:v>
                </c:pt>
                <c:pt idx="21">
                  <c:v>485</c:v>
                </c:pt>
                <c:pt idx="22">
                  <c:v>302.5</c:v>
                </c:pt>
                <c:pt idx="23">
                  <c:v>188.25</c:v>
                </c:pt>
                <c:pt idx="24">
                  <c:v>117.25</c:v>
                </c:pt>
                <c:pt idx="25">
                  <c:v>73</c:v>
                </c:pt>
                <c:pt idx="26">
                  <c:v>45.5</c:v>
                </c:pt>
                <c:pt idx="27">
                  <c:v>28.25</c:v>
                </c:pt>
                <c:pt idx="28">
                  <c:v>17.675000000000001</c:v>
                </c:pt>
                <c:pt idx="29">
                  <c:v>11.025</c:v>
                </c:pt>
                <c:pt idx="30">
                  <c:v>6.85</c:v>
                </c:pt>
                <c:pt idx="31">
                  <c:v>4.2750000000000004</c:v>
                </c:pt>
                <c:pt idx="32">
                  <c:v>2.6749999999999998</c:v>
                </c:pt>
                <c:pt idx="33">
                  <c:v>1.66</c:v>
                </c:pt>
                <c:pt idx="34">
                  <c:v>1.0349999999999999</c:v>
                </c:pt>
                <c:pt idx="35">
                  <c:v>0.64500000000000002</c:v>
                </c:pt>
                <c:pt idx="36">
                  <c:v>0.40250000000000002</c:v>
                </c:pt>
                <c:pt idx="37">
                  <c:v>0.25</c:v>
                </c:pt>
                <c:pt idx="38">
                  <c:v>50</c:v>
                </c:pt>
                <c:pt idx="39">
                  <c:v>31.2</c:v>
                </c:pt>
                <c:pt idx="40">
                  <c:v>19.399999999999999</c:v>
                </c:pt>
                <c:pt idx="41">
                  <c:v>12.1</c:v>
                </c:pt>
                <c:pt idx="42">
                  <c:v>7.53</c:v>
                </c:pt>
                <c:pt idx="43">
                  <c:v>4.6900000000000004</c:v>
                </c:pt>
                <c:pt idx="44">
                  <c:v>2.92</c:v>
                </c:pt>
                <c:pt idx="45">
                  <c:v>1.82</c:v>
                </c:pt>
                <c:pt idx="46">
                  <c:v>1.1299999999999999</c:v>
                </c:pt>
                <c:pt idx="47">
                  <c:v>0.70699999999999996</c:v>
                </c:pt>
                <c:pt idx="48">
                  <c:v>0.441</c:v>
                </c:pt>
                <c:pt idx="49">
                  <c:v>0.27400000000000002</c:v>
                </c:pt>
                <c:pt idx="50">
                  <c:v>0.17100000000000001</c:v>
                </c:pt>
                <c:pt idx="51">
                  <c:v>0.107</c:v>
                </c:pt>
                <c:pt idx="52">
                  <c:v>6.6400000000000001E-2</c:v>
                </c:pt>
                <c:pt idx="53">
                  <c:v>4.1399999999999999E-2</c:v>
                </c:pt>
                <c:pt idx="54">
                  <c:v>2.58E-2</c:v>
                </c:pt>
                <c:pt idx="55">
                  <c:v>1.61E-2</c:v>
                </c:pt>
                <c:pt idx="56">
                  <c:v>0.01</c:v>
                </c:pt>
                <c:pt idx="57">
                  <c:v>2.5</c:v>
                </c:pt>
                <c:pt idx="58">
                  <c:v>1.56</c:v>
                </c:pt>
                <c:pt idx="59">
                  <c:v>0.97</c:v>
                </c:pt>
                <c:pt idx="60">
                  <c:v>0.60499999999999998</c:v>
                </c:pt>
                <c:pt idx="61">
                  <c:v>0.3765</c:v>
                </c:pt>
                <c:pt idx="62">
                  <c:v>0.23449999999999999</c:v>
                </c:pt>
                <c:pt idx="63">
                  <c:v>0.14599999999999999</c:v>
                </c:pt>
                <c:pt idx="64">
                  <c:v>9.0999999999999998E-2</c:v>
                </c:pt>
                <c:pt idx="65">
                  <c:v>5.6500000000000002E-2</c:v>
                </c:pt>
                <c:pt idx="66">
                  <c:v>3.5349999999999999E-2</c:v>
                </c:pt>
                <c:pt idx="67">
                  <c:v>2.205E-2</c:v>
                </c:pt>
                <c:pt idx="68">
                  <c:v>1.37E-2</c:v>
                </c:pt>
                <c:pt idx="69">
                  <c:v>8.5500000000000003E-3</c:v>
                </c:pt>
                <c:pt idx="70">
                  <c:v>5.3499999999999997E-3</c:v>
                </c:pt>
                <c:pt idx="71">
                  <c:v>3.32E-3</c:v>
                </c:pt>
                <c:pt idx="72">
                  <c:v>2.0699999999999998E-3</c:v>
                </c:pt>
                <c:pt idx="73">
                  <c:v>1.2899999999999999E-3</c:v>
                </c:pt>
                <c:pt idx="74" formatCode="0.00E+00">
                  <c:v>8.0500000000000005E-4</c:v>
                </c:pt>
                <c:pt idx="75" formatCode="0.00E+00">
                  <c:v>5.0000000000000001E-4</c:v>
                </c:pt>
                <c:pt idx="76">
                  <c:v>0.2</c:v>
                </c:pt>
                <c:pt idx="77">
                  <c:v>0.12479999999999999</c:v>
                </c:pt>
                <c:pt idx="78">
                  <c:v>7.7600000000000002E-2</c:v>
                </c:pt>
                <c:pt idx="79">
                  <c:v>4.8399999999999999E-2</c:v>
                </c:pt>
                <c:pt idx="80">
                  <c:v>3.0120000000000001E-2</c:v>
                </c:pt>
                <c:pt idx="81">
                  <c:v>1.8759999999999999E-2</c:v>
                </c:pt>
                <c:pt idx="82">
                  <c:v>1.1679999999999999E-2</c:v>
                </c:pt>
                <c:pt idx="83">
                  <c:v>7.28E-3</c:v>
                </c:pt>
                <c:pt idx="84">
                  <c:v>4.5199999999999997E-3</c:v>
                </c:pt>
                <c:pt idx="85">
                  <c:v>2.8300000000000001E-3</c:v>
                </c:pt>
                <c:pt idx="86">
                  <c:v>1.7600000000000001E-3</c:v>
                </c:pt>
                <c:pt idx="87">
                  <c:v>1.1000000000000001E-3</c:v>
                </c:pt>
                <c:pt idx="88" formatCode="0.00E+00">
                  <c:v>6.8400000000000004E-4</c:v>
                </c:pt>
                <c:pt idx="89" formatCode="0.00E+00">
                  <c:v>4.28E-4</c:v>
                </c:pt>
                <c:pt idx="90" formatCode="0.00E+00">
                  <c:v>2.656E-4</c:v>
                </c:pt>
                <c:pt idx="91" formatCode="0.00E+00">
                  <c:v>1.6559999999999999E-4</c:v>
                </c:pt>
                <c:pt idx="92" formatCode="0.00E+00">
                  <c:v>1.032E-4</c:v>
                </c:pt>
                <c:pt idx="93" formatCode="0.00E+00">
                  <c:v>6.4399999999999993E-5</c:v>
                </c:pt>
                <c:pt idx="94" formatCode="0.00E+00">
                  <c:v>4.0000000000000003E-5</c:v>
                </c:pt>
              </c:numCache>
            </c:numRef>
          </c:xVal>
          <c:yVal>
            <c:numRef>
              <c:f>'50C'!$K$2:$K$96</c:f>
              <c:numCache>
                <c:formatCode>General</c:formatCode>
                <c:ptCount val="95"/>
                <c:pt idx="0">
                  <c:v>1.1005420824466851E-2</c:v>
                </c:pt>
                <c:pt idx="1">
                  <c:v>1.7636892006749616E-2</c:v>
                </c:pt>
                <c:pt idx="2">
                  <c:v>2.8364484692661677E-2</c:v>
                </c:pt>
                <c:pt idx="3">
                  <c:v>4.5476936564855387E-2</c:v>
                </c:pt>
                <c:pt idx="4">
                  <c:v>7.3077124781997627E-2</c:v>
                </c:pt>
                <c:pt idx="5">
                  <c:v>0.11732841766114381</c:v>
                </c:pt>
                <c:pt idx="6">
                  <c:v>0.18844830950251618</c:v>
                </c:pt>
                <c:pt idx="7">
                  <c:v>0.30234392331385662</c:v>
                </c:pt>
                <c:pt idx="8">
                  <c:v>0.48695380429076618</c:v>
                </c:pt>
                <c:pt idx="9">
                  <c:v>0.77827044468186535</c:v>
                </c:pt>
                <c:pt idx="10">
                  <c:v>1.247582946349959</c:v>
                </c:pt>
                <c:pt idx="11">
                  <c:v>2.0074666477479379</c:v>
                </c:pt>
                <c:pt idx="12">
                  <c:v>3.2145821646517301</c:v>
                </c:pt>
                <c:pt idx="13">
                  <c:v>5.1289758640105694</c:v>
                </c:pt>
                <c:pt idx="14">
                  <c:v>8.2301384497323316</c:v>
                </c:pt>
                <c:pt idx="15">
                  <c:v>13.060555050060858</c:v>
                </c:pt>
                <c:pt idx="16">
                  <c:v>20.417766262748909</c:v>
                </c:pt>
                <c:pt idx="17">
                  <c:v>30.817104222787549</c:v>
                </c:pt>
                <c:pt idx="18">
                  <c:v>43.842908856729025</c:v>
                </c:pt>
                <c:pt idx="19">
                  <c:v>0.2641282320017162</c:v>
                </c:pt>
                <c:pt idx="20">
                  <c:v>0.42327772102662548</c:v>
                </c:pt>
                <c:pt idx="21">
                  <c:v>0.68071565836247105</c:v>
                </c:pt>
                <c:pt idx="22">
                  <c:v>1.0913147150830833</c:v>
                </c:pt>
                <c:pt idx="23">
                  <c:v>1.7533044658598813</c:v>
                </c:pt>
                <c:pt idx="24">
                  <c:v>2.8136220980967166</c:v>
                </c:pt>
                <c:pt idx="25">
                  <c:v>4.5134167435848092</c:v>
                </c:pt>
                <c:pt idx="26">
                  <c:v>7.2178949923556974</c:v>
                </c:pt>
                <c:pt idx="27">
                  <c:v>11.529010662693885</c:v>
                </c:pt>
                <c:pt idx="28">
                  <c:v>18.057067083223782</c:v>
                </c:pt>
                <c:pt idx="29">
                  <c:v>27.59467033569738</c:v>
                </c:pt>
                <c:pt idx="30">
                  <c:v>40.071550576458996</c:v>
                </c:pt>
                <c:pt idx="31">
                  <c:v>53.429197797893117</c:v>
                </c:pt>
                <c:pt idx="32">
                  <c:v>65.098597901264441</c:v>
                </c:pt>
                <c:pt idx="33">
                  <c:v>73.92972848014594</c:v>
                </c:pt>
                <c:pt idx="34">
                  <c:v>79.817567260954249</c:v>
                </c:pt>
                <c:pt idx="35">
                  <c:v>83.613350088515062</c:v>
                </c:pt>
                <c:pt idx="36">
                  <c:v>86.004432862099037</c:v>
                </c:pt>
                <c:pt idx="37">
                  <c:v>87.515808319441206</c:v>
                </c:pt>
                <c:pt idx="38">
                  <c:v>6.5742480969259107</c:v>
                </c:pt>
                <c:pt idx="39">
                  <c:v>10.46421542571588</c:v>
                </c:pt>
                <c:pt idx="40">
                  <c:v>16.543115578847861</c:v>
                </c:pt>
                <c:pt idx="41">
                  <c:v>25.465352873588763</c:v>
                </c:pt>
                <c:pt idx="42">
                  <c:v>37.425467030334623</c:v>
                </c:pt>
                <c:pt idx="43">
                  <c:v>50.85808224895014</c:v>
                </c:pt>
                <c:pt idx="44">
                  <c:v>63.127248786643015</c:v>
                </c:pt>
                <c:pt idx="45">
                  <c:v>72.471838046190825</c:v>
                </c:pt>
                <c:pt idx="46">
                  <c:v>78.905197358617201</c:v>
                </c:pt>
                <c:pt idx="47">
                  <c:v>83.005258344805114</c:v>
                </c:pt>
                <c:pt idx="48">
                  <c:v>85.623668477571613</c:v>
                </c:pt>
                <c:pt idx="49">
                  <c:v>87.277669001797776</c:v>
                </c:pt>
                <c:pt idx="50">
                  <c:v>88.300246166740209</c:v>
                </c:pt>
                <c:pt idx="51">
                  <c:v>88.93622146600093</c:v>
                </c:pt>
                <c:pt idx="52">
                  <c:v>89.339814152677448</c:v>
                </c:pt>
                <c:pt idx="53">
                  <c:v>89.588366966054068</c:v>
                </c:pt>
                <c:pt idx="54">
                  <c:v>89.743472366319807</c:v>
                </c:pt>
                <c:pt idx="55">
                  <c:v>89.839918149122951</c:v>
                </c:pt>
                <c:pt idx="56">
                  <c:v>89.900570120047689</c:v>
                </c:pt>
                <c:pt idx="57">
                  <c:v>66.546623834361469</c:v>
                </c:pt>
                <c:pt idx="58">
                  <c:v>74.852015977920246</c:v>
                </c:pt>
                <c:pt idx="59">
                  <c:v>80.444870171107439</c:v>
                </c:pt>
                <c:pt idx="60">
                  <c:v>84.006444202435219</c:v>
                </c:pt>
                <c:pt idx="61">
                  <c:v>86.261774631777584</c:v>
                </c:pt>
                <c:pt idx="62">
                  <c:v>87.669652802403917</c:v>
                </c:pt>
                <c:pt idx="63">
                  <c:v>88.548632806348962</c:v>
                </c:pt>
                <c:pt idx="64">
                  <c:v>89.095262388797266</c:v>
                </c:pt>
                <c:pt idx="65">
                  <c:v>89.438238615710176</c:v>
                </c:pt>
                <c:pt idx="66">
                  <c:v>89.648519430570957</c:v>
                </c:pt>
                <c:pt idx="67">
                  <c:v>89.780757964677122</c:v>
                </c:pt>
                <c:pt idx="68">
                  <c:v>89.863781184374915</c:v>
                </c:pt>
                <c:pt idx="69">
                  <c:v>89.914987429686562</c:v>
                </c:pt>
                <c:pt idx="70">
                  <c:v>89.946804976110187</c:v>
                </c:pt>
                <c:pt idx="71">
                  <c:v>89.966989250370673</c:v>
                </c:pt>
                <c:pt idx="72">
                  <c:v>89.979417995074016</c:v>
                </c:pt>
                <c:pt idx="73">
                  <c:v>89.987173532824613</c:v>
                </c:pt>
                <c:pt idx="74">
                  <c:v>89.991995886680996</c:v>
                </c:pt>
                <c:pt idx="75">
                  <c:v>89.995028501024237</c:v>
                </c:pt>
                <c:pt idx="76">
                  <c:v>88.012198329170573</c:v>
                </c:pt>
                <c:pt idx="77">
                  <c:v>88.759307810264445</c:v>
                </c:pt>
                <c:pt idx="78">
                  <c:v>89.228469993256482</c:v>
                </c:pt>
                <c:pt idx="79">
                  <c:v>89.51877021420681</c:v>
                </c:pt>
                <c:pt idx="80">
                  <c:v>89.700519628313842</c:v>
                </c:pt>
                <c:pt idx="81">
                  <c:v>89.813470016955009</c:v>
                </c:pt>
                <c:pt idx="82">
                  <c:v>89.883865942677176</c:v>
                </c:pt>
                <c:pt idx="83">
                  <c:v>89.927615013241763</c:v>
                </c:pt>
                <c:pt idx="84">
                  <c:v>89.955057658363557</c:v>
                </c:pt>
                <c:pt idx="85">
                  <c:v>89.971861317988854</c:v>
                </c:pt>
                <c:pt idx="86">
                  <c:v>89.982500324105558</c:v>
                </c:pt>
                <c:pt idx="87">
                  <c:v>89.989062702358723</c:v>
                </c:pt>
                <c:pt idx="88">
                  <c:v>89.99319898941603</c:v>
                </c:pt>
                <c:pt idx="89">
                  <c:v>89.995744396873889</c:v>
                </c:pt>
                <c:pt idx="90">
                  <c:v>89.997359139739331</c:v>
                </c:pt>
                <c:pt idx="91">
                  <c:v>89.998353439535549</c:v>
                </c:pt>
                <c:pt idx="92">
                  <c:v>89.998973882608951</c:v>
                </c:pt>
                <c:pt idx="93">
                  <c:v>89.999359670930346</c:v>
                </c:pt>
                <c:pt idx="94">
                  <c:v>89.99960228008095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5717248"/>
        <c:axId val="55723136"/>
      </c:scatterChart>
      <c:valAx>
        <c:axId val="55717248"/>
        <c:scaling>
          <c:logBase val="10"/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55723136"/>
        <c:crosses val="autoZero"/>
        <c:crossBetween val="midCat"/>
      </c:valAx>
      <c:valAx>
        <c:axId val="55723136"/>
        <c:scaling>
          <c:logBase val="10"/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55717248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'150C'!$A$2:$A$96</c:f>
              <c:numCache>
                <c:formatCode>General</c:formatCode>
                <c:ptCount val="95"/>
                <c:pt idx="0">
                  <c:v>30000</c:v>
                </c:pt>
                <c:pt idx="1">
                  <c:v>18720</c:v>
                </c:pt>
                <c:pt idx="2">
                  <c:v>11640</c:v>
                </c:pt>
                <c:pt idx="3">
                  <c:v>7260</c:v>
                </c:pt>
                <c:pt idx="4">
                  <c:v>4518</c:v>
                </c:pt>
                <c:pt idx="5">
                  <c:v>2814</c:v>
                </c:pt>
                <c:pt idx="6">
                  <c:v>1752</c:v>
                </c:pt>
                <c:pt idx="7">
                  <c:v>1092</c:v>
                </c:pt>
                <c:pt idx="8">
                  <c:v>678</c:v>
                </c:pt>
                <c:pt idx="9">
                  <c:v>424.2</c:v>
                </c:pt>
                <c:pt idx="10">
                  <c:v>264.60000000000002</c:v>
                </c:pt>
                <c:pt idx="11">
                  <c:v>164.4</c:v>
                </c:pt>
                <c:pt idx="12">
                  <c:v>102.6</c:v>
                </c:pt>
                <c:pt idx="13">
                  <c:v>64.2</c:v>
                </c:pt>
                <c:pt idx="14">
                  <c:v>39.840000000000003</c:v>
                </c:pt>
                <c:pt idx="15">
                  <c:v>24.84</c:v>
                </c:pt>
                <c:pt idx="16">
                  <c:v>15.48</c:v>
                </c:pt>
                <c:pt idx="17">
                  <c:v>9.66</c:v>
                </c:pt>
                <c:pt idx="18">
                  <c:v>6</c:v>
                </c:pt>
                <c:pt idx="19">
                  <c:v>1250</c:v>
                </c:pt>
                <c:pt idx="20">
                  <c:v>780</c:v>
                </c:pt>
                <c:pt idx="21">
                  <c:v>485</c:v>
                </c:pt>
                <c:pt idx="22">
                  <c:v>302.5</c:v>
                </c:pt>
                <c:pt idx="23">
                  <c:v>188.25</c:v>
                </c:pt>
                <c:pt idx="24">
                  <c:v>117.25</c:v>
                </c:pt>
                <c:pt idx="25">
                  <c:v>73</c:v>
                </c:pt>
                <c:pt idx="26">
                  <c:v>45.5</c:v>
                </c:pt>
                <c:pt idx="27">
                  <c:v>28.25</c:v>
                </c:pt>
                <c:pt idx="28">
                  <c:v>17.675000000000001</c:v>
                </c:pt>
                <c:pt idx="29">
                  <c:v>11.025</c:v>
                </c:pt>
                <c:pt idx="30">
                  <c:v>6.85</c:v>
                </c:pt>
                <c:pt idx="31">
                  <c:v>4.2750000000000004</c:v>
                </c:pt>
                <c:pt idx="32">
                  <c:v>2.6749999999999998</c:v>
                </c:pt>
                <c:pt idx="33">
                  <c:v>1.66</c:v>
                </c:pt>
                <c:pt idx="34">
                  <c:v>1.0349999999999999</c:v>
                </c:pt>
                <c:pt idx="35">
                  <c:v>0.64500000000000002</c:v>
                </c:pt>
                <c:pt idx="36">
                  <c:v>0.40250000000000002</c:v>
                </c:pt>
                <c:pt idx="37">
                  <c:v>0.25</c:v>
                </c:pt>
                <c:pt idx="38">
                  <c:v>50</c:v>
                </c:pt>
                <c:pt idx="39">
                  <c:v>31.2</c:v>
                </c:pt>
                <c:pt idx="40">
                  <c:v>19.399999999999999</c:v>
                </c:pt>
                <c:pt idx="41">
                  <c:v>12.1</c:v>
                </c:pt>
                <c:pt idx="42">
                  <c:v>7.53</c:v>
                </c:pt>
                <c:pt idx="43">
                  <c:v>4.6900000000000004</c:v>
                </c:pt>
                <c:pt idx="44">
                  <c:v>2.92</c:v>
                </c:pt>
                <c:pt idx="45">
                  <c:v>1.82</c:v>
                </c:pt>
                <c:pt idx="46">
                  <c:v>1.1299999999999999</c:v>
                </c:pt>
                <c:pt idx="47">
                  <c:v>0.70699999999999996</c:v>
                </c:pt>
                <c:pt idx="48">
                  <c:v>0.441</c:v>
                </c:pt>
                <c:pt idx="49">
                  <c:v>0.27400000000000002</c:v>
                </c:pt>
                <c:pt idx="50">
                  <c:v>0.17100000000000001</c:v>
                </c:pt>
                <c:pt idx="51">
                  <c:v>0.107</c:v>
                </c:pt>
                <c:pt idx="52">
                  <c:v>6.6400000000000001E-2</c:v>
                </c:pt>
                <c:pt idx="53">
                  <c:v>4.1399999999999999E-2</c:v>
                </c:pt>
                <c:pt idx="54">
                  <c:v>2.58E-2</c:v>
                </c:pt>
                <c:pt idx="55">
                  <c:v>1.61E-2</c:v>
                </c:pt>
                <c:pt idx="56">
                  <c:v>0.01</c:v>
                </c:pt>
                <c:pt idx="57">
                  <c:v>2.5</c:v>
                </c:pt>
                <c:pt idx="58">
                  <c:v>1.56</c:v>
                </c:pt>
                <c:pt idx="59">
                  <c:v>0.97</c:v>
                </c:pt>
                <c:pt idx="60">
                  <c:v>0.60499999999999998</c:v>
                </c:pt>
                <c:pt idx="61">
                  <c:v>0.3765</c:v>
                </c:pt>
                <c:pt idx="62">
                  <c:v>0.23449999999999999</c:v>
                </c:pt>
                <c:pt idx="63">
                  <c:v>0.14599999999999999</c:v>
                </c:pt>
                <c:pt idx="64">
                  <c:v>9.0999999999999998E-2</c:v>
                </c:pt>
                <c:pt idx="65">
                  <c:v>5.6500000000000002E-2</c:v>
                </c:pt>
                <c:pt idx="66">
                  <c:v>3.5349999999999999E-2</c:v>
                </c:pt>
                <c:pt idx="67">
                  <c:v>2.205E-2</c:v>
                </c:pt>
                <c:pt idx="68">
                  <c:v>1.37E-2</c:v>
                </c:pt>
                <c:pt idx="69">
                  <c:v>8.5500000000000003E-3</c:v>
                </c:pt>
                <c:pt idx="70">
                  <c:v>5.3499999999999997E-3</c:v>
                </c:pt>
                <c:pt idx="71">
                  <c:v>3.32E-3</c:v>
                </c:pt>
                <c:pt idx="72">
                  <c:v>2.0699999999999998E-3</c:v>
                </c:pt>
                <c:pt idx="73">
                  <c:v>1.2899999999999999E-3</c:v>
                </c:pt>
                <c:pt idx="74" formatCode="0.00E+00">
                  <c:v>8.0500000000000005E-4</c:v>
                </c:pt>
                <c:pt idx="75" formatCode="0.00E+00">
                  <c:v>5.0000000000000001E-4</c:v>
                </c:pt>
                <c:pt idx="76">
                  <c:v>0.2</c:v>
                </c:pt>
                <c:pt idx="77">
                  <c:v>0.12479999999999999</c:v>
                </c:pt>
                <c:pt idx="78">
                  <c:v>7.7600000000000002E-2</c:v>
                </c:pt>
                <c:pt idx="79">
                  <c:v>4.8399999999999999E-2</c:v>
                </c:pt>
                <c:pt idx="80">
                  <c:v>3.0120000000000001E-2</c:v>
                </c:pt>
                <c:pt idx="81">
                  <c:v>1.8759999999999999E-2</c:v>
                </c:pt>
                <c:pt idx="82">
                  <c:v>1.1679999999999999E-2</c:v>
                </c:pt>
                <c:pt idx="83">
                  <c:v>7.28E-3</c:v>
                </c:pt>
                <c:pt idx="84">
                  <c:v>4.5199999999999997E-3</c:v>
                </c:pt>
                <c:pt idx="85">
                  <c:v>2.8300000000000001E-3</c:v>
                </c:pt>
                <c:pt idx="86">
                  <c:v>1.7600000000000001E-3</c:v>
                </c:pt>
                <c:pt idx="87">
                  <c:v>1.1000000000000001E-3</c:v>
                </c:pt>
                <c:pt idx="88" formatCode="0.00E+00">
                  <c:v>6.8400000000000004E-4</c:v>
                </c:pt>
                <c:pt idx="89" formatCode="0.00E+00">
                  <c:v>4.28E-4</c:v>
                </c:pt>
                <c:pt idx="90" formatCode="0.00E+00">
                  <c:v>2.656E-4</c:v>
                </c:pt>
                <c:pt idx="91" formatCode="0.00E+00">
                  <c:v>1.6559999999999999E-4</c:v>
                </c:pt>
                <c:pt idx="92" formatCode="0.00E+00">
                  <c:v>1.032E-4</c:v>
                </c:pt>
                <c:pt idx="93" formatCode="0.00E+00">
                  <c:v>6.4399999999999993E-5</c:v>
                </c:pt>
                <c:pt idx="94" formatCode="0.00E+00">
                  <c:v>4.0000000000000003E-5</c:v>
                </c:pt>
              </c:numCache>
            </c:numRef>
          </c:xVal>
          <c:yVal>
            <c:numRef>
              <c:f>'150C'!$B$2:$B$96</c:f>
              <c:numCache>
                <c:formatCode>0.00E+00</c:formatCode>
                <c:ptCount val="95"/>
                <c:pt idx="0">
                  <c:v>237900000</c:v>
                </c:pt>
                <c:pt idx="1">
                  <c:v>216760000</c:v>
                </c:pt>
                <c:pt idx="2">
                  <c:v>197060000</c:v>
                </c:pt>
                <c:pt idx="3">
                  <c:v>179400000</c:v>
                </c:pt>
                <c:pt idx="4">
                  <c:v>162570000</c:v>
                </c:pt>
                <c:pt idx="5">
                  <c:v>147310000</c:v>
                </c:pt>
                <c:pt idx="6">
                  <c:v>132740000</c:v>
                </c:pt>
                <c:pt idx="7">
                  <c:v>119620000</c:v>
                </c:pt>
                <c:pt idx="8">
                  <c:v>107160000</c:v>
                </c:pt>
                <c:pt idx="9">
                  <c:v>95929000</c:v>
                </c:pt>
                <c:pt idx="10">
                  <c:v>85644000</c:v>
                </c:pt>
                <c:pt idx="11">
                  <c:v>76052000</c:v>
                </c:pt>
                <c:pt idx="12">
                  <c:v>67508000</c:v>
                </c:pt>
                <c:pt idx="13">
                  <c:v>59871000</c:v>
                </c:pt>
                <c:pt idx="14">
                  <c:v>52860000</c:v>
                </c:pt>
                <c:pt idx="15">
                  <c:v>46748000</c:v>
                </c:pt>
                <c:pt idx="16">
                  <c:v>41381000</c:v>
                </c:pt>
                <c:pt idx="17">
                  <c:v>36588000</c:v>
                </c:pt>
                <c:pt idx="18">
                  <c:v>32266000</c:v>
                </c:pt>
                <c:pt idx="19">
                  <c:v>130940000</c:v>
                </c:pt>
                <c:pt idx="20">
                  <c:v>116130000</c:v>
                </c:pt>
                <c:pt idx="21">
                  <c:v>103320000</c:v>
                </c:pt>
                <c:pt idx="22">
                  <c:v>91708000</c:v>
                </c:pt>
                <c:pt idx="23">
                  <c:v>81489000</c:v>
                </c:pt>
                <c:pt idx="24">
                  <c:v>72077000</c:v>
                </c:pt>
                <c:pt idx="25">
                  <c:v>63571000</c:v>
                </c:pt>
                <c:pt idx="26">
                  <c:v>56166000</c:v>
                </c:pt>
                <c:pt idx="27">
                  <c:v>49324000</c:v>
                </c:pt>
                <c:pt idx="28">
                  <c:v>43242000</c:v>
                </c:pt>
                <c:pt idx="29">
                  <c:v>37806000</c:v>
                </c:pt>
                <c:pt idx="30">
                  <c:v>33014000</c:v>
                </c:pt>
                <c:pt idx="31">
                  <c:v>28707000</c:v>
                </c:pt>
                <c:pt idx="32">
                  <c:v>24899000</c:v>
                </c:pt>
                <c:pt idx="33">
                  <c:v>21505000</c:v>
                </c:pt>
                <c:pt idx="34">
                  <c:v>18485000</c:v>
                </c:pt>
                <c:pt idx="35">
                  <c:v>15813000</c:v>
                </c:pt>
                <c:pt idx="36">
                  <c:v>13521000</c:v>
                </c:pt>
                <c:pt idx="37">
                  <c:v>11591000</c:v>
                </c:pt>
                <c:pt idx="38">
                  <c:v>60052000</c:v>
                </c:pt>
                <c:pt idx="39">
                  <c:v>51621000</c:v>
                </c:pt>
                <c:pt idx="40">
                  <c:v>44616000</c:v>
                </c:pt>
                <c:pt idx="41">
                  <c:v>38612000</c:v>
                </c:pt>
                <c:pt idx="42">
                  <c:v>33324000</c:v>
                </c:pt>
                <c:pt idx="43">
                  <c:v>28755000</c:v>
                </c:pt>
                <c:pt idx="44">
                  <c:v>24762000</c:v>
                </c:pt>
                <c:pt idx="45">
                  <c:v>21239000</c:v>
                </c:pt>
                <c:pt idx="46">
                  <c:v>18188000</c:v>
                </c:pt>
                <c:pt idx="47">
                  <c:v>15525000</c:v>
                </c:pt>
                <c:pt idx="48">
                  <c:v>13205000</c:v>
                </c:pt>
                <c:pt idx="49">
                  <c:v>11211000</c:v>
                </c:pt>
                <c:pt idx="50">
                  <c:v>9489300</c:v>
                </c:pt>
                <c:pt idx="51">
                  <c:v>7997000</c:v>
                </c:pt>
                <c:pt idx="52">
                  <c:v>6707800</c:v>
                </c:pt>
                <c:pt idx="53">
                  <c:v>5600500</c:v>
                </c:pt>
                <c:pt idx="54">
                  <c:v>4644400</c:v>
                </c:pt>
                <c:pt idx="55">
                  <c:v>3840000</c:v>
                </c:pt>
                <c:pt idx="56">
                  <c:v>3172700</c:v>
                </c:pt>
                <c:pt idx="57">
                  <c:v>24939000</c:v>
                </c:pt>
                <c:pt idx="58">
                  <c:v>20670000</c:v>
                </c:pt>
                <c:pt idx="59">
                  <c:v>17264000</c:v>
                </c:pt>
                <c:pt idx="60">
                  <c:v>14471000</c:v>
                </c:pt>
                <c:pt idx="61">
                  <c:v>12138000</c:v>
                </c:pt>
                <c:pt idx="62">
                  <c:v>10176000</c:v>
                </c:pt>
                <c:pt idx="63">
                  <c:v>8508600</c:v>
                </c:pt>
                <c:pt idx="64">
                  <c:v>7096700</c:v>
                </c:pt>
                <c:pt idx="65">
                  <c:v>5897400</c:v>
                </c:pt>
                <c:pt idx="66">
                  <c:v>4887500</c:v>
                </c:pt>
                <c:pt idx="67">
                  <c:v>4034900</c:v>
                </c:pt>
                <c:pt idx="68">
                  <c:v>3320100</c:v>
                </c:pt>
                <c:pt idx="69">
                  <c:v>2722300</c:v>
                </c:pt>
                <c:pt idx="70">
                  <c:v>2218800</c:v>
                </c:pt>
                <c:pt idx="71">
                  <c:v>1795500</c:v>
                </c:pt>
                <c:pt idx="72">
                  <c:v>1442200</c:v>
                </c:pt>
                <c:pt idx="73">
                  <c:v>1149900</c:v>
                </c:pt>
                <c:pt idx="74" formatCode="General">
                  <c:v>913000</c:v>
                </c:pt>
                <c:pt idx="75" formatCode="General">
                  <c:v>724250</c:v>
                </c:pt>
                <c:pt idx="76">
                  <c:v>10216000</c:v>
                </c:pt>
                <c:pt idx="77">
                  <c:v>8083200</c:v>
                </c:pt>
                <c:pt idx="78">
                  <c:v>6476400</c:v>
                </c:pt>
                <c:pt idx="79">
                  <c:v>5257800</c:v>
                </c:pt>
                <c:pt idx="80">
                  <c:v>4264400</c:v>
                </c:pt>
                <c:pt idx="81">
                  <c:v>3465200</c:v>
                </c:pt>
                <c:pt idx="82">
                  <c:v>2811500</c:v>
                </c:pt>
                <c:pt idx="83">
                  <c:v>2273500</c:v>
                </c:pt>
                <c:pt idx="84">
                  <c:v>1831200</c:v>
                </c:pt>
                <c:pt idx="85">
                  <c:v>1470800</c:v>
                </c:pt>
                <c:pt idx="86">
                  <c:v>1177100</c:v>
                </c:pt>
                <c:pt idx="87" formatCode="General">
                  <c:v>937140</c:v>
                </c:pt>
                <c:pt idx="88" formatCode="General">
                  <c:v>742360</c:v>
                </c:pt>
                <c:pt idx="89" formatCode="General">
                  <c:v>584350</c:v>
                </c:pt>
                <c:pt idx="90" formatCode="General">
                  <c:v>456890</c:v>
                </c:pt>
                <c:pt idx="91" formatCode="General">
                  <c:v>353760</c:v>
                </c:pt>
                <c:pt idx="92" formatCode="General">
                  <c:v>272260</c:v>
                </c:pt>
                <c:pt idx="93" formatCode="General">
                  <c:v>208450</c:v>
                </c:pt>
                <c:pt idx="94" formatCode="General">
                  <c:v>159630</c:v>
                </c:pt>
              </c:numCache>
            </c:numRef>
          </c:yVal>
          <c:smooth val="0"/>
        </c:ser>
        <c:ser>
          <c:idx val="1"/>
          <c:order val="1"/>
          <c:spPr>
            <a:ln w="28575">
              <a:noFill/>
            </a:ln>
          </c:spPr>
          <c:xVal>
            <c:numRef>
              <c:f>'150C'!$A$2:$A$96</c:f>
              <c:numCache>
                <c:formatCode>General</c:formatCode>
                <c:ptCount val="95"/>
                <c:pt idx="0">
                  <c:v>30000</c:v>
                </c:pt>
                <c:pt idx="1">
                  <c:v>18720</c:v>
                </c:pt>
                <c:pt idx="2">
                  <c:v>11640</c:v>
                </c:pt>
                <c:pt idx="3">
                  <c:v>7260</c:v>
                </c:pt>
                <c:pt idx="4">
                  <c:v>4518</c:v>
                </c:pt>
                <c:pt idx="5">
                  <c:v>2814</c:v>
                </c:pt>
                <c:pt idx="6">
                  <c:v>1752</c:v>
                </c:pt>
                <c:pt idx="7">
                  <c:v>1092</c:v>
                </c:pt>
                <c:pt idx="8">
                  <c:v>678</c:v>
                </c:pt>
                <c:pt idx="9">
                  <c:v>424.2</c:v>
                </c:pt>
                <c:pt idx="10">
                  <c:v>264.60000000000002</c:v>
                </c:pt>
                <c:pt idx="11">
                  <c:v>164.4</c:v>
                </c:pt>
                <c:pt idx="12">
                  <c:v>102.6</c:v>
                </c:pt>
                <c:pt idx="13">
                  <c:v>64.2</c:v>
                </c:pt>
                <c:pt idx="14">
                  <c:v>39.840000000000003</c:v>
                </c:pt>
                <c:pt idx="15">
                  <c:v>24.84</c:v>
                </c:pt>
                <c:pt idx="16">
                  <c:v>15.48</c:v>
                </c:pt>
                <c:pt idx="17">
                  <c:v>9.66</c:v>
                </c:pt>
                <c:pt idx="18">
                  <c:v>6</c:v>
                </c:pt>
                <c:pt idx="19">
                  <c:v>1250</c:v>
                </c:pt>
                <c:pt idx="20">
                  <c:v>780</c:v>
                </c:pt>
                <c:pt idx="21">
                  <c:v>485</c:v>
                </c:pt>
                <c:pt idx="22">
                  <c:v>302.5</c:v>
                </c:pt>
                <c:pt idx="23">
                  <c:v>188.25</c:v>
                </c:pt>
                <c:pt idx="24">
                  <c:v>117.25</c:v>
                </c:pt>
                <c:pt idx="25">
                  <c:v>73</c:v>
                </c:pt>
                <c:pt idx="26">
                  <c:v>45.5</c:v>
                </c:pt>
                <c:pt idx="27">
                  <c:v>28.25</c:v>
                </c:pt>
                <c:pt idx="28">
                  <c:v>17.675000000000001</c:v>
                </c:pt>
                <c:pt idx="29">
                  <c:v>11.025</c:v>
                </c:pt>
                <c:pt idx="30">
                  <c:v>6.85</c:v>
                </c:pt>
                <c:pt idx="31">
                  <c:v>4.2750000000000004</c:v>
                </c:pt>
                <c:pt idx="32">
                  <c:v>2.6749999999999998</c:v>
                </c:pt>
                <c:pt idx="33">
                  <c:v>1.66</c:v>
                </c:pt>
                <c:pt idx="34">
                  <c:v>1.0349999999999999</c:v>
                </c:pt>
                <c:pt idx="35">
                  <c:v>0.64500000000000002</c:v>
                </c:pt>
                <c:pt idx="36">
                  <c:v>0.40250000000000002</c:v>
                </c:pt>
                <c:pt idx="37">
                  <c:v>0.25</c:v>
                </c:pt>
                <c:pt idx="38">
                  <c:v>50</c:v>
                </c:pt>
                <c:pt idx="39">
                  <c:v>31.2</c:v>
                </c:pt>
                <c:pt idx="40">
                  <c:v>19.399999999999999</c:v>
                </c:pt>
                <c:pt idx="41">
                  <c:v>12.1</c:v>
                </c:pt>
                <c:pt idx="42">
                  <c:v>7.53</c:v>
                </c:pt>
                <c:pt idx="43">
                  <c:v>4.6900000000000004</c:v>
                </c:pt>
                <c:pt idx="44">
                  <c:v>2.92</c:v>
                </c:pt>
                <c:pt idx="45">
                  <c:v>1.82</c:v>
                </c:pt>
                <c:pt idx="46">
                  <c:v>1.1299999999999999</c:v>
                </c:pt>
                <c:pt idx="47">
                  <c:v>0.70699999999999996</c:v>
                </c:pt>
                <c:pt idx="48">
                  <c:v>0.441</c:v>
                </c:pt>
                <c:pt idx="49">
                  <c:v>0.27400000000000002</c:v>
                </c:pt>
                <c:pt idx="50">
                  <c:v>0.17100000000000001</c:v>
                </c:pt>
                <c:pt idx="51">
                  <c:v>0.107</c:v>
                </c:pt>
                <c:pt idx="52">
                  <c:v>6.6400000000000001E-2</c:v>
                </c:pt>
                <c:pt idx="53">
                  <c:v>4.1399999999999999E-2</c:v>
                </c:pt>
                <c:pt idx="54">
                  <c:v>2.58E-2</c:v>
                </c:pt>
                <c:pt idx="55">
                  <c:v>1.61E-2</c:v>
                </c:pt>
                <c:pt idx="56">
                  <c:v>0.01</c:v>
                </c:pt>
                <c:pt idx="57">
                  <c:v>2.5</c:v>
                </c:pt>
                <c:pt idx="58">
                  <c:v>1.56</c:v>
                </c:pt>
                <c:pt idx="59">
                  <c:v>0.97</c:v>
                </c:pt>
                <c:pt idx="60">
                  <c:v>0.60499999999999998</c:v>
                </c:pt>
                <c:pt idx="61">
                  <c:v>0.3765</c:v>
                </c:pt>
                <c:pt idx="62">
                  <c:v>0.23449999999999999</c:v>
                </c:pt>
                <c:pt idx="63">
                  <c:v>0.14599999999999999</c:v>
                </c:pt>
                <c:pt idx="64">
                  <c:v>9.0999999999999998E-2</c:v>
                </c:pt>
                <c:pt idx="65">
                  <c:v>5.6500000000000002E-2</c:v>
                </c:pt>
                <c:pt idx="66">
                  <c:v>3.5349999999999999E-2</c:v>
                </c:pt>
                <c:pt idx="67">
                  <c:v>2.205E-2</c:v>
                </c:pt>
                <c:pt idx="68">
                  <c:v>1.37E-2</c:v>
                </c:pt>
                <c:pt idx="69">
                  <c:v>8.5500000000000003E-3</c:v>
                </c:pt>
                <c:pt idx="70">
                  <c:v>5.3499999999999997E-3</c:v>
                </c:pt>
                <c:pt idx="71">
                  <c:v>3.32E-3</c:v>
                </c:pt>
                <c:pt idx="72">
                  <c:v>2.0699999999999998E-3</c:v>
                </c:pt>
                <c:pt idx="73">
                  <c:v>1.2899999999999999E-3</c:v>
                </c:pt>
                <c:pt idx="74" formatCode="0.00E+00">
                  <c:v>8.0500000000000005E-4</c:v>
                </c:pt>
                <c:pt idx="75" formatCode="0.00E+00">
                  <c:v>5.0000000000000001E-4</c:v>
                </c:pt>
                <c:pt idx="76">
                  <c:v>0.2</c:v>
                </c:pt>
                <c:pt idx="77">
                  <c:v>0.12479999999999999</c:v>
                </c:pt>
                <c:pt idx="78">
                  <c:v>7.7600000000000002E-2</c:v>
                </c:pt>
                <c:pt idx="79">
                  <c:v>4.8399999999999999E-2</c:v>
                </c:pt>
                <c:pt idx="80">
                  <c:v>3.0120000000000001E-2</c:v>
                </c:pt>
                <c:pt idx="81">
                  <c:v>1.8759999999999999E-2</c:v>
                </c:pt>
                <c:pt idx="82">
                  <c:v>1.1679999999999999E-2</c:v>
                </c:pt>
                <c:pt idx="83">
                  <c:v>7.28E-3</c:v>
                </c:pt>
                <c:pt idx="84">
                  <c:v>4.5199999999999997E-3</c:v>
                </c:pt>
                <c:pt idx="85">
                  <c:v>2.8300000000000001E-3</c:v>
                </c:pt>
                <c:pt idx="86">
                  <c:v>1.7600000000000001E-3</c:v>
                </c:pt>
                <c:pt idx="87">
                  <c:v>1.1000000000000001E-3</c:v>
                </c:pt>
                <c:pt idx="88" formatCode="0.00E+00">
                  <c:v>6.8400000000000004E-4</c:v>
                </c:pt>
                <c:pt idx="89" formatCode="0.00E+00">
                  <c:v>4.28E-4</c:v>
                </c:pt>
                <c:pt idx="90" formatCode="0.00E+00">
                  <c:v>2.656E-4</c:v>
                </c:pt>
                <c:pt idx="91" formatCode="0.00E+00">
                  <c:v>1.6559999999999999E-4</c:v>
                </c:pt>
                <c:pt idx="92" formatCode="0.00E+00">
                  <c:v>1.032E-4</c:v>
                </c:pt>
                <c:pt idx="93" formatCode="0.00E+00">
                  <c:v>6.4399999999999993E-5</c:v>
                </c:pt>
                <c:pt idx="94" formatCode="0.00E+00">
                  <c:v>4.0000000000000003E-5</c:v>
                </c:pt>
              </c:numCache>
            </c:numRef>
          </c:xVal>
          <c:yVal>
            <c:numRef>
              <c:f>'150C'!$J$2:$J$96</c:f>
              <c:numCache>
                <c:formatCode>General</c:formatCode>
                <c:ptCount val="95"/>
                <c:pt idx="0">
                  <c:v>37839444.602995634</c:v>
                </c:pt>
                <c:pt idx="1">
                  <c:v>37839444.590827562</c:v>
                </c:pt>
                <c:pt idx="2">
                  <c:v>37839444.559213735</c:v>
                </c:pt>
                <c:pt idx="3">
                  <c:v>37839444.478263818</c:v>
                </c:pt>
                <c:pt idx="4">
                  <c:v>37839444.268643714</c:v>
                </c:pt>
                <c:pt idx="5">
                  <c:v>37839443.728870846</c:v>
                </c:pt>
                <c:pt idx="6">
                  <c:v>37839442.335702412</c:v>
                </c:pt>
                <c:pt idx="7">
                  <c:v>37839438.754576743</c:v>
                </c:pt>
                <c:pt idx="8">
                  <c:v>37839429.419277743</c:v>
                </c:pt>
                <c:pt idx="9">
                  <c:v>37839405.803077027</c:v>
                </c:pt>
                <c:pt idx="10">
                  <c:v>37839344.868712746</c:v>
                </c:pt>
                <c:pt idx="11">
                  <c:v>37839186.235107429</c:v>
                </c:pt>
                <c:pt idx="12">
                  <c:v>37838781.244293898</c:v>
                </c:pt>
                <c:pt idx="13">
                  <c:v>37837750.427329607</c:v>
                </c:pt>
                <c:pt idx="14">
                  <c:v>37835045.698933505</c:v>
                </c:pt>
                <c:pt idx="15">
                  <c:v>37828132.030357234</c:v>
                </c:pt>
                <c:pt idx="16">
                  <c:v>37810336.341171689</c:v>
                </c:pt>
                <c:pt idx="17">
                  <c:v>37764830.774037667</c:v>
                </c:pt>
                <c:pt idx="18">
                  <c:v>37646943.520688452</c:v>
                </c:pt>
                <c:pt idx="19">
                  <c:v>37839440.141454399</c:v>
                </c:pt>
                <c:pt idx="20">
                  <c:v>37839433.132648349</c:v>
                </c:pt>
                <c:pt idx="21">
                  <c:v>37839414.923115566</c:v>
                </c:pt>
                <c:pt idx="22">
                  <c:v>37839368.296163902</c:v>
                </c:pt>
                <c:pt idx="23">
                  <c:v>37839247.556285143</c:v>
                </c:pt>
                <c:pt idx="24">
                  <c:v>37838936.655795693</c:v>
                </c:pt>
                <c:pt idx="25">
                  <c:v>37838134.248506226</c:v>
                </c:pt>
                <c:pt idx="26">
                  <c:v>37836071.902374417</c:v>
                </c:pt>
                <c:pt idx="27">
                  <c:v>37830697.348741814</c:v>
                </c:pt>
                <c:pt idx="28">
                  <c:v>37817111.141899258</c:v>
                </c:pt>
                <c:pt idx="29">
                  <c:v>37782123.480412133</c:v>
                </c:pt>
                <c:pt idx="30">
                  <c:v>37691491.015540265</c:v>
                </c:pt>
                <c:pt idx="31">
                  <c:v>37463027.663969859</c:v>
                </c:pt>
                <c:pt idx="32">
                  <c:v>36899731.204400964</c:v>
                </c:pt>
                <c:pt idx="33">
                  <c:v>35534370.611167781</c:v>
                </c:pt>
                <c:pt idx="34">
                  <c:v>32632830.480584107</c:v>
                </c:pt>
                <c:pt idx="35">
                  <c:v>27544498.216726732</c:v>
                </c:pt>
                <c:pt idx="36">
                  <c:v>20898717.569004878</c:v>
                </c:pt>
                <c:pt idx="37">
                  <c:v>14399376.284320679</c:v>
                </c:pt>
                <c:pt idx="38">
                  <c:v>37836651.606755972</c:v>
                </c:pt>
                <c:pt idx="39">
                  <c:v>37832272.830374703</c:v>
                </c:pt>
                <c:pt idx="40">
                  <c:v>37820903.450920731</c:v>
                </c:pt>
                <c:pt idx="41">
                  <c:v>37791837.841013297</c:v>
                </c:pt>
                <c:pt idx="42">
                  <c:v>37716882.654455826</c:v>
                </c:pt>
                <c:pt idx="43">
                  <c:v>37525906.835374735</c:v>
                </c:pt>
                <c:pt idx="44">
                  <c:v>37046092.367746435</c:v>
                </c:pt>
                <c:pt idx="45">
                  <c:v>35892498.954500906</c:v>
                </c:pt>
                <c:pt idx="46">
                  <c:v>33327918.164403204</c:v>
                </c:pt>
                <c:pt idx="47">
                  <c:v>28699005.197226778</c:v>
                </c:pt>
                <c:pt idx="48">
                  <c:v>22228230.571820404</c:v>
                </c:pt>
                <c:pt idx="49">
                  <c:v>15556697.928099623</c:v>
                </c:pt>
                <c:pt idx="50">
                  <c:v>10252103.113748955</c:v>
                </c:pt>
                <c:pt idx="51">
                  <c:v>6563308.6269822512</c:v>
                </c:pt>
                <c:pt idx="52">
                  <c:v>4111136.5391884353</c:v>
                </c:pt>
                <c:pt idx="53">
                  <c:v>2572566.6420618868</c:v>
                </c:pt>
                <c:pt idx="54">
                  <c:v>1605464.6932354541</c:v>
                </c:pt>
                <c:pt idx="55">
                  <c:v>1002410.8035783756</c:v>
                </c:pt>
                <c:pt idx="56">
                  <c:v>622749.63634028262</c:v>
                </c:pt>
                <c:pt idx="57">
                  <c:v>36769291.973678075</c:v>
                </c:pt>
                <c:pt idx="58">
                  <c:v>35259892.920006871</c:v>
                </c:pt>
                <c:pt idx="59">
                  <c:v>32068653.133522313</c:v>
                </c:pt>
                <c:pt idx="60">
                  <c:v>26700495.355203573</c:v>
                </c:pt>
                <c:pt idx="61">
                  <c:v>19932499.955356594</c:v>
                </c:pt>
                <c:pt idx="62">
                  <c:v>13625676.909993704</c:v>
                </c:pt>
                <c:pt idx="63">
                  <c:v>8841651.7231953256</c:v>
                </c:pt>
                <c:pt idx="64">
                  <c:v>5605259.3891969379</c:v>
                </c:pt>
                <c:pt idx="65">
                  <c:v>3503892.5713329869</c:v>
                </c:pt>
                <c:pt idx="66">
                  <c:v>2198000.5414606351</c:v>
                </c:pt>
                <c:pt idx="67">
                  <c:v>1372445.3123849474</c:v>
                </c:pt>
                <c:pt idx="68">
                  <c:v>853065.70067062078</c:v>
                </c:pt>
                <c:pt idx="69">
                  <c:v>532470.33554129046</c:v>
                </c:pt>
                <c:pt idx="70">
                  <c:v>333203.2660585526</c:v>
                </c:pt>
                <c:pt idx="71">
                  <c:v>206777.79755428914</c:v>
                </c:pt>
                <c:pt idx="72">
                  <c:v>128925.88779124673</c:v>
                </c:pt>
                <c:pt idx="73">
                  <c:v>80345.403722102783</c:v>
                </c:pt>
                <c:pt idx="74">
                  <c:v>50138.092263733699</c:v>
                </c:pt>
                <c:pt idx="75">
                  <c:v>31141.689004515309</c:v>
                </c:pt>
                <c:pt idx="76">
                  <c:v>11832039.915982213</c:v>
                </c:pt>
                <c:pt idx="77">
                  <c:v>7613983.4309479063</c:v>
                </c:pt>
                <c:pt idx="78">
                  <c:v>4794241.7331577837</c:v>
                </c:pt>
                <c:pt idx="79">
                  <c:v>3004995.7427271684</c:v>
                </c:pt>
                <c:pt idx="80">
                  <c:v>1873674.7371700103</c:v>
                </c:pt>
                <c:pt idx="81">
                  <c:v>1167879.912967941</c:v>
                </c:pt>
                <c:pt idx="82">
                  <c:v>727335.69955929392</c:v>
                </c:pt>
                <c:pt idx="83">
                  <c:v>453390.59592748981</c:v>
                </c:pt>
                <c:pt idx="84">
                  <c:v>281513.17291425006</c:v>
                </c:pt>
                <c:pt idx="85">
                  <c:v>176260.10718663852</c:v>
                </c:pt>
                <c:pt idx="86">
                  <c:v>109618.32244610935</c:v>
                </c:pt>
                <c:pt idx="87">
                  <c:v>68511.626713556441</c:v>
                </c:pt>
                <c:pt idx="88">
                  <c:v>42601.817985654787</c:v>
                </c:pt>
                <c:pt idx="89">
                  <c:v>26657.288200664829</c:v>
                </c:pt>
                <c:pt idx="90">
                  <c:v>16542.46922066763</c:v>
                </c:pt>
                <c:pt idx="91">
                  <c:v>10314.130508128594</c:v>
                </c:pt>
                <c:pt idx="92">
                  <c:v>6427.646694590333</c:v>
                </c:pt>
                <c:pt idx="93">
                  <c:v>4011.0508796323102</c:v>
                </c:pt>
                <c:pt idx="94">
                  <c:v>2491.3359586791962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2230144"/>
        <c:axId val="132244224"/>
      </c:scatterChart>
      <c:valAx>
        <c:axId val="132230144"/>
        <c:scaling>
          <c:logBase val="10"/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32244224"/>
        <c:crosses val="autoZero"/>
        <c:crossBetween val="midCat"/>
      </c:valAx>
      <c:valAx>
        <c:axId val="132244224"/>
        <c:scaling>
          <c:logBase val="10"/>
          <c:orientation val="minMax"/>
        </c:scaling>
        <c:delete val="0"/>
        <c:axPos val="l"/>
        <c:majorGridlines/>
        <c:numFmt formatCode="0.00E+00" sourceLinked="1"/>
        <c:majorTickMark val="out"/>
        <c:minorTickMark val="none"/>
        <c:tickLblPos val="nextTo"/>
        <c:crossAx val="132230144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'RTFOT+PAV'!$A$2:$A$96</c:f>
              <c:numCache>
                <c:formatCode>0.0000</c:formatCode>
                <c:ptCount val="95"/>
                <c:pt idx="0">
                  <c:v>30000</c:v>
                </c:pt>
                <c:pt idx="1">
                  <c:v>18720</c:v>
                </c:pt>
                <c:pt idx="2">
                  <c:v>11640</c:v>
                </c:pt>
                <c:pt idx="3">
                  <c:v>7260</c:v>
                </c:pt>
                <c:pt idx="4">
                  <c:v>4518</c:v>
                </c:pt>
                <c:pt idx="5">
                  <c:v>2814.0000000000005</c:v>
                </c:pt>
                <c:pt idx="6">
                  <c:v>1752</c:v>
                </c:pt>
                <c:pt idx="7">
                  <c:v>1092</c:v>
                </c:pt>
                <c:pt idx="8">
                  <c:v>677.99999999999989</c:v>
                </c:pt>
                <c:pt idx="9">
                  <c:v>424.2</c:v>
                </c:pt>
                <c:pt idx="10">
                  <c:v>264.60000000000002</c:v>
                </c:pt>
                <c:pt idx="11">
                  <c:v>164.4</c:v>
                </c:pt>
                <c:pt idx="12">
                  <c:v>102.60000000000001</c:v>
                </c:pt>
                <c:pt idx="13">
                  <c:v>64.2</c:v>
                </c:pt>
                <c:pt idx="14">
                  <c:v>39.840000000000003</c:v>
                </c:pt>
                <c:pt idx="15">
                  <c:v>24.84</c:v>
                </c:pt>
                <c:pt idx="16">
                  <c:v>15.48</c:v>
                </c:pt>
                <c:pt idx="17">
                  <c:v>9.66</c:v>
                </c:pt>
                <c:pt idx="18">
                  <c:v>6</c:v>
                </c:pt>
                <c:pt idx="19">
                  <c:v>1250</c:v>
                </c:pt>
                <c:pt idx="20">
                  <c:v>780</c:v>
                </c:pt>
                <c:pt idx="21">
                  <c:v>484.99999999999994</c:v>
                </c:pt>
                <c:pt idx="22">
                  <c:v>302.5</c:v>
                </c:pt>
                <c:pt idx="23">
                  <c:v>188.25</c:v>
                </c:pt>
                <c:pt idx="24">
                  <c:v>117.25000000000001</c:v>
                </c:pt>
                <c:pt idx="25">
                  <c:v>73</c:v>
                </c:pt>
                <c:pt idx="26">
                  <c:v>45.5</c:v>
                </c:pt>
                <c:pt idx="27">
                  <c:v>28.249999999999996</c:v>
                </c:pt>
                <c:pt idx="28">
                  <c:v>17.675000000000001</c:v>
                </c:pt>
                <c:pt idx="29">
                  <c:v>11.025</c:v>
                </c:pt>
                <c:pt idx="30">
                  <c:v>6.8500000000000005</c:v>
                </c:pt>
                <c:pt idx="31">
                  <c:v>4.2750000000000004</c:v>
                </c:pt>
                <c:pt idx="32">
                  <c:v>2.6749999999999998</c:v>
                </c:pt>
                <c:pt idx="33">
                  <c:v>1.66</c:v>
                </c:pt>
                <c:pt idx="34">
                  <c:v>1.0349999999999999</c:v>
                </c:pt>
                <c:pt idx="35">
                  <c:v>0.64500000000000002</c:v>
                </c:pt>
                <c:pt idx="36">
                  <c:v>0.40249999999999997</c:v>
                </c:pt>
                <c:pt idx="37">
                  <c:v>0.25</c:v>
                </c:pt>
                <c:pt idx="38">
                  <c:v>50</c:v>
                </c:pt>
                <c:pt idx="39">
                  <c:v>31.2</c:v>
                </c:pt>
                <c:pt idx="40">
                  <c:v>19.399999999999999</c:v>
                </c:pt>
                <c:pt idx="41">
                  <c:v>12.1</c:v>
                </c:pt>
                <c:pt idx="42">
                  <c:v>7.53</c:v>
                </c:pt>
                <c:pt idx="43">
                  <c:v>4.6900000000000004</c:v>
                </c:pt>
                <c:pt idx="44">
                  <c:v>2.92</c:v>
                </c:pt>
                <c:pt idx="45">
                  <c:v>1.82</c:v>
                </c:pt>
                <c:pt idx="46">
                  <c:v>1.1299999999999999</c:v>
                </c:pt>
                <c:pt idx="47">
                  <c:v>0.70699999999999996</c:v>
                </c:pt>
                <c:pt idx="48">
                  <c:v>0.441</c:v>
                </c:pt>
                <c:pt idx="49">
                  <c:v>0.27400000000000002</c:v>
                </c:pt>
                <c:pt idx="50">
                  <c:v>0.17100000000000001</c:v>
                </c:pt>
                <c:pt idx="51">
                  <c:v>0.107</c:v>
                </c:pt>
                <c:pt idx="52">
                  <c:v>6.6400000000000001E-2</c:v>
                </c:pt>
                <c:pt idx="53">
                  <c:v>4.1399999999999999E-2</c:v>
                </c:pt>
                <c:pt idx="54">
                  <c:v>2.58E-2</c:v>
                </c:pt>
                <c:pt idx="55">
                  <c:v>1.61E-2</c:v>
                </c:pt>
                <c:pt idx="56">
                  <c:v>0.01</c:v>
                </c:pt>
                <c:pt idx="57">
                  <c:v>2.5</c:v>
                </c:pt>
                <c:pt idx="58">
                  <c:v>1.56</c:v>
                </c:pt>
                <c:pt idx="59">
                  <c:v>0.97</c:v>
                </c:pt>
                <c:pt idx="60">
                  <c:v>0.60499999999999998</c:v>
                </c:pt>
                <c:pt idx="61">
                  <c:v>0.37650000000000006</c:v>
                </c:pt>
                <c:pt idx="62">
                  <c:v>0.23450000000000004</c:v>
                </c:pt>
                <c:pt idx="63">
                  <c:v>0.14599999999999999</c:v>
                </c:pt>
                <c:pt idx="64">
                  <c:v>9.1000000000000011E-2</c:v>
                </c:pt>
                <c:pt idx="65">
                  <c:v>5.6499999999999995E-2</c:v>
                </c:pt>
                <c:pt idx="66">
                  <c:v>3.5349999999999999E-2</c:v>
                </c:pt>
                <c:pt idx="67">
                  <c:v>2.205E-2</c:v>
                </c:pt>
                <c:pt idx="68">
                  <c:v>1.3700000000000002E-2</c:v>
                </c:pt>
                <c:pt idx="69">
                  <c:v>8.5500000000000003E-3</c:v>
                </c:pt>
                <c:pt idx="70">
                  <c:v>5.3500000000000006E-3</c:v>
                </c:pt>
                <c:pt idx="71">
                  <c:v>3.32E-3</c:v>
                </c:pt>
                <c:pt idx="72">
                  <c:v>2.0700000000000002E-3</c:v>
                </c:pt>
                <c:pt idx="73">
                  <c:v>1.2900000000000001E-3</c:v>
                </c:pt>
                <c:pt idx="74">
                  <c:v>8.0500000000000005E-4</c:v>
                </c:pt>
                <c:pt idx="75">
                  <c:v>5.0000000000000001E-4</c:v>
                </c:pt>
                <c:pt idx="76">
                  <c:v>0.2</c:v>
                </c:pt>
                <c:pt idx="77">
                  <c:v>0.12479999999999999</c:v>
                </c:pt>
                <c:pt idx="78">
                  <c:v>7.7600000000000002E-2</c:v>
                </c:pt>
                <c:pt idx="79">
                  <c:v>4.8399999999999999E-2</c:v>
                </c:pt>
                <c:pt idx="80">
                  <c:v>3.0120000000000001E-2</c:v>
                </c:pt>
                <c:pt idx="81">
                  <c:v>1.8760000000000002E-2</c:v>
                </c:pt>
                <c:pt idx="82">
                  <c:v>1.1679999999999999E-2</c:v>
                </c:pt>
                <c:pt idx="83">
                  <c:v>7.28E-3</c:v>
                </c:pt>
                <c:pt idx="84">
                  <c:v>4.5199999999999997E-3</c:v>
                </c:pt>
                <c:pt idx="85">
                  <c:v>2.8279999999999998E-3</c:v>
                </c:pt>
                <c:pt idx="86">
                  <c:v>1.7639999999999999E-3</c:v>
                </c:pt>
                <c:pt idx="87">
                  <c:v>1.0960000000000002E-3</c:v>
                </c:pt>
                <c:pt idx="88">
                  <c:v>6.8400000000000004E-4</c:v>
                </c:pt>
                <c:pt idx="89">
                  <c:v>4.28E-4</c:v>
                </c:pt>
                <c:pt idx="90">
                  <c:v>2.656E-4</c:v>
                </c:pt>
                <c:pt idx="91">
                  <c:v>1.6560000000000001E-4</c:v>
                </c:pt>
                <c:pt idx="92">
                  <c:v>1.032E-4</c:v>
                </c:pt>
                <c:pt idx="93">
                  <c:v>6.4400000000000007E-5</c:v>
                </c:pt>
                <c:pt idx="94">
                  <c:v>4.0000000000000003E-5</c:v>
                </c:pt>
              </c:numCache>
            </c:numRef>
          </c:xVal>
          <c:yVal>
            <c:numRef>
              <c:f>'RTFOT+PAV'!$C$2:$C$96</c:f>
              <c:numCache>
                <c:formatCode>0.00</c:formatCode>
                <c:ptCount val="95"/>
                <c:pt idx="0">
                  <c:v>16.54</c:v>
                </c:pt>
                <c:pt idx="1">
                  <c:v>17.59</c:v>
                </c:pt>
                <c:pt idx="2">
                  <c:v>18.5</c:v>
                </c:pt>
                <c:pt idx="3">
                  <c:v>19.55</c:v>
                </c:pt>
                <c:pt idx="4">
                  <c:v>20.399999999999999</c:v>
                </c:pt>
                <c:pt idx="5">
                  <c:v>21.53</c:v>
                </c:pt>
                <c:pt idx="6">
                  <c:v>22.43</c:v>
                </c:pt>
                <c:pt idx="7">
                  <c:v>23.55</c:v>
                </c:pt>
                <c:pt idx="8">
                  <c:v>24.32</c:v>
                </c:pt>
                <c:pt idx="9">
                  <c:v>25.43</c:v>
                </c:pt>
                <c:pt idx="10">
                  <c:v>26.49</c:v>
                </c:pt>
                <c:pt idx="11">
                  <c:v>27.57</c:v>
                </c:pt>
                <c:pt idx="12">
                  <c:v>28.72</c:v>
                </c:pt>
                <c:pt idx="13">
                  <c:v>29.74</c:v>
                </c:pt>
                <c:pt idx="14">
                  <c:v>30.98</c:v>
                </c:pt>
                <c:pt idx="15">
                  <c:v>32.21</c:v>
                </c:pt>
                <c:pt idx="16">
                  <c:v>33.51</c:v>
                </c:pt>
                <c:pt idx="17">
                  <c:v>34.869999999999997</c:v>
                </c:pt>
                <c:pt idx="18">
                  <c:v>36.25</c:v>
                </c:pt>
                <c:pt idx="19">
                  <c:v>23.23</c:v>
                </c:pt>
                <c:pt idx="20">
                  <c:v>24.67</c:v>
                </c:pt>
                <c:pt idx="21">
                  <c:v>25.73</c:v>
                </c:pt>
                <c:pt idx="22">
                  <c:v>26.79</c:v>
                </c:pt>
                <c:pt idx="23">
                  <c:v>27.78</c:v>
                </c:pt>
                <c:pt idx="24">
                  <c:v>28.85</c:v>
                </c:pt>
                <c:pt idx="25">
                  <c:v>29.87</c:v>
                </c:pt>
                <c:pt idx="26">
                  <c:v>30.92</c:v>
                </c:pt>
                <c:pt idx="27">
                  <c:v>31.97</c:v>
                </c:pt>
                <c:pt idx="28">
                  <c:v>33.090000000000003</c:v>
                </c:pt>
                <c:pt idx="29">
                  <c:v>34.29</c:v>
                </c:pt>
                <c:pt idx="30">
                  <c:v>35.49</c:v>
                </c:pt>
                <c:pt idx="31">
                  <c:v>36.770000000000003</c:v>
                </c:pt>
                <c:pt idx="32">
                  <c:v>38.11</c:v>
                </c:pt>
                <c:pt idx="33">
                  <c:v>39.51</c:v>
                </c:pt>
                <c:pt idx="34">
                  <c:v>40.97</c:v>
                </c:pt>
                <c:pt idx="35">
                  <c:v>42.48</c:v>
                </c:pt>
                <c:pt idx="36">
                  <c:v>43.98</c:v>
                </c:pt>
                <c:pt idx="37">
                  <c:v>45.55</c:v>
                </c:pt>
                <c:pt idx="38">
                  <c:v>31.3</c:v>
                </c:pt>
                <c:pt idx="39">
                  <c:v>33.33</c:v>
                </c:pt>
                <c:pt idx="40">
                  <c:v>34.68</c:v>
                </c:pt>
                <c:pt idx="41">
                  <c:v>35.89</c:v>
                </c:pt>
                <c:pt idx="42">
                  <c:v>37.04</c:v>
                </c:pt>
                <c:pt idx="43">
                  <c:v>38.19</c:v>
                </c:pt>
                <c:pt idx="44">
                  <c:v>39.36</c:v>
                </c:pt>
                <c:pt idx="45">
                  <c:v>40.57</c:v>
                </c:pt>
                <c:pt idx="46">
                  <c:v>41.82</c:v>
                </c:pt>
                <c:pt idx="47">
                  <c:v>43.13</c:v>
                </c:pt>
                <c:pt idx="48">
                  <c:v>44.45</c:v>
                </c:pt>
                <c:pt idx="49">
                  <c:v>45.86</c:v>
                </c:pt>
                <c:pt idx="50">
                  <c:v>47.27</c:v>
                </c:pt>
                <c:pt idx="51">
                  <c:v>48.73</c:v>
                </c:pt>
                <c:pt idx="52">
                  <c:v>50.26</c:v>
                </c:pt>
                <c:pt idx="53">
                  <c:v>51.83</c:v>
                </c:pt>
                <c:pt idx="54">
                  <c:v>53.48</c:v>
                </c:pt>
                <c:pt idx="55">
                  <c:v>55.17</c:v>
                </c:pt>
                <c:pt idx="56">
                  <c:v>56.75</c:v>
                </c:pt>
                <c:pt idx="57">
                  <c:v>42.56</c:v>
                </c:pt>
                <c:pt idx="58">
                  <c:v>43.98</c:v>
                </c:pt>
                <c:pt idx="59">
                  <c:v>44.98</c:v>
                </c:pt>
                <c:pt idx="60">
                  <c:v>45.94</c:v>
                </c:pt>
                <c:pt idx="61">
                  <c:v>47.05</c:v>
                </c:pt>
                <c:pt idx="62">
                  <c:v>48.25</c:v>
                </c:pt>
                <c:pt idx="63">
                  <c:v>49.51</c:v>
                </c:pt>
                <c:pt idx="64">
                  <c:v>50.81</c:v>
                </c:pt>
                <c:pt idx="65">
                  <c:v>52.14</c:v>
                </c:pt>
                <c:pt idx="66">
                  <c:v>53.51</c:v>
                </c:pt>
                <c:pt idx="67">
                  <c:v>54.92</c:v>
                </c:pt>
                <c:pt idx="68">
                  <c:v>56.33</c:v>
                </c:pt>
                <c:pt idx="69">
                  <c:v>57.77</c:v>
                </c:pt>
                <c:pt idx="70">
                  <c:v>59.22</c:v>
                </c:pt>
                <c:pt idx="71">
                  <c:v>60.74</c:v>
                </c:pt>
                <c:pt idx="72">
                  <c:v>62.33</c:v>
                </c:pt>
                <c:pt idx="73">
                  <c:v>63.95</c:v>
                </c:pt>
                <c:pt idx="74">
                  <c:v>65.489999999999995</c:v>
                </c:pt>
                <c:pt idx="75">
                  <c:v>67.11</c:v>
                </c:pt>
                <c:pt idx="77">
                  <c:v>58.65</c:v>
                </c:pt>
                <c:pt idx="78">
                  <c:v>56.76</c:v>
                </c:pt>
                <c:pt idx="79">
                  <c:v>56.17</c:v>
                </c:pt>
                <c:pt idx="80">
                  <c:v>56.56</c:v>
                </c:pt>
                <c:pt idx="81">
                  <c:v>57.43</c:v>
                </c:pt>
                <c:pt idx="82">
                  <c:v>58.59</c:v>
                </c:pt>
                <c:pt idx="83">
                  <c:v>59.88</c:v>
                </c:pt>
                <c:pt idx="84">
                  <c:v>61.16</c:v>
                </c:pt>
                <c:pt idx="85">
                  <c:v>62.47</c:v>
                </c:pt>
                <c:pt idx="86">
                  <c:v>63.79</c:v>
                </c:pt>
                <c:pt idx="87">
                  <c:v>65.150000000000006</c:v>
                </c:pt>
                <c:pt idx="88">
                  <c:v>66.56</c:v>
                </c:pt>
                <c:pt idx="89">
                  <c:v>68.040000000000006</c:v>
                </c:pt>
                <c:pt idx="90">
                  <c:v>69.58</c:v>
                </c:pt>
                <c:pt idx="91">
                  <c:v>71.17</c:v>
                </c:pt>
                <c:pt idx="92">
                  <c:v>72.739999999999995</c:v>
                </c:pt>
                <c:pt idx="93">
                  <c:v>74.33</c:v>
                </c:pt>
                <c:pt idx="94">
                  <c:v>75.95</c:v>
                </c:pt>
              </c:numCache>
            </c:numRef>
          </c:yVal>
          <c:smooth val="0"/>
        </c:ser>
        <c:ser>
          <c:idx val="1"/>
          <c:order val="1"/>
          <c:spPr>
            <a:ln w="28575">
              <a:noFill/>
            </a:ln>
          </c:spPr>
          <c:xVal>
            <c:numRef>
              <c:f>'RTFOT+PAV'!$A$2:$A$96</c:f>
              <c:numCache>
                <c:formatCode>0.0000</c:formatCode>
                <c:ptCount val="95"/>
                <c:pt idx="0">
                  <c:v>30000</c:v>
                </c:pt>
                <c:pt idx="1">
                  <c:v>18720</c:v>
                </c:pt>
                <c:pt idx="2">
                  <c:v>11640</c:v>
                </c:pt>
                <c:pt idx="3">
                  <c:v>7260</c:v>
                </c:pt>
                <c:pt idx="4">
                  <c:v>4518</c:v>
                </c:pt>
                <c:pt idx="5">
                  <c:v>2814.0000000000005</c:v>
                </c:pt>
                <c:pt idx="6">
                  <c:v>1752</c:v>
                </c:pt>
                <c:pt idx="7">
                  <c:v>1092</c:v>
                </c:pt>
                <c:pt idx="8">
                  <c:v>677.99999999999989</c:v>
                </c:pt>
                <c:pt idx="9">
                  <c:v>424.2</c:v>
                </c:pt>
                <c:pt idx="10">
                  <c:v>264.60000000000002</c:v>
                </c:pt>
                <c:pt idx="11">
                  <c:v>164.4</c:v>
                </c:pt>
                <c:pt idx="12">
                  <c:v>102.60000000000001</c:v>
                </c:pt>
                <c:pt idx="13">
                  <c:v>64.2</c:v>
                </c:pt>
                <c:pt idx="14">
                  <c:v>39.840000000000003</c:v>
                </c:pt>
                <c:pt idx="15">
                  <c:v>24.84</c:v>
                </c:pt>
                <c:pt idx="16">
                  <c:v>15.48</c:v>
                </c:pt>
                <c:pt idx="17">
                  <c:v>9.66</c:v>
                </c:pt>
                <c:pt idx="18">
                  <c:v>6</c:v>
                </c:pt>
                <c:pt idx="19">
                  <c:v>1250</c:v>
                </c:pt>
                <c:pt idx="20">
                  <c:v>780</c:v>
                </c:pt>
                <c:pt idx="21">
                  <c:v>484.99999999999994</c:v>
                </c:pt>
                <c:pt idx="22">
                  <c:v>302.5</c:v>
                </c:pt>
                <c:pt idx="23">
                  <c:v>188.25</c:v>
                </c:pt>
                <c:pt idx="24">
                  <c:v>117.25000000000001</c:v>
                </c:pt>
                <c:pt idx="25">
                  <c:v>73</c:v>
                </c:pt>
                <c:pt idx="26">
                  <c:v>45.5</c:v>
                </c:pt>
                <c:pt idx="27">
                  <c:v>28.249999999999996</c:v>
                </c:pt>
                <c:pt idx="28">
                  <c:v>17.675000000000001</c:v>
                </c:pt>
                <c:pt idx="29">
                  <c:v>11.025</c:v>
                </c:pt>
                <c:pt idx="30">
                  <c:v>6.8500000000000005</c:v>
                </c:pt>
                <c:pt idx="31">
                  <c:v>4.2750000000000004</c:v>
                </c:pt>
                <c:pt idx="32">
                  <c:v>2.6749999999999998</c:v>
                </c:pt>
                <c:pt idx="33">
                  <c:v>1.66</c:v>
                </c:pt>
                <c:pt idx="34">
                  <c:v>1.0349999999999999</c:v>
                </c:pt>
                <c:pt idx="35">
                  <c:v>0.64500000000000002</c:v>
                </c:pt>
                <c:pt idx="36">
                  <c:v>0.40249999999999997</c:v>
                </c:pt>
                <c:pt idx="37">
                  <c:v>0.25</c:v>
                </c:pt>
                <c:pt idx="38">
                  <c:v>50</c:v>
                </c:pt>
                <c:pt idx="39">
                  <c:v>31.2</c:v>
                </c:pt>
                <c:pt idx="40">
                  <c:v>19.399999999999999</c:v>
                </c:pt>
                <c:pt idx="41">
                  <c:v>12.1</c:v>
                </c:pt>
                <c:pt idx="42">
                  <c:v>7.53</c:v>
                </c:pt>
                <c:pt idx="43">
                  <c:v>4.6900000000000004</c:v>
                </c:pt>
                <c:pt idx="44">
                  <c:v>2.92</c:v>
                </c:pt>
                <c:pt idx="45">
                  <c:v>1.82</c:v>
                </c:pt>
                <c:pt idx="46">
                  <c:v>1.1299999999999999</c:v>
                </c:pt>
                <c:pt idx="47">
                  <c:v>0.70699999999999996</c:v>
                </c:pt>
                <c:pt idx="48">
                  <c:v>0.441</c:v>
                </c:pt>
                <c:pt idx="49">
                  <c:v>0.27400000000000002</c:v>
                </c:pt>
                <c:pt idx="50">
                  <c:v>0.17100000000000001</c:v>
                </c:pt>
                <c:pt idx="51">
                  <c:v>0.107</c:v>
                </c:pt>
                <c:pt idx="52">
                  <c:v>6.6400000000000001E-2</c:v>
                </c:pt>
                <c:pt idx="53">
                  <c:v>4.1399999999999999E-2</c:v>
                </c:pt>
                <c:pt idx="54">
                  <c:v>2.58E-2</c:v>
                </c:pt>
                <c:pt idx="55">
                  <c:v>1.61E-2</c:v>
                </c:pt>
                <c:pt idx="56">
                  <c:v>0.01</c:v>
                </c:pt>
                <c:pt idx="57">
                  <c:v>2.5</c:v>
                </c:pt>
                <c:pt idx="58">
                  <c:v>1.56</c:v>
                </c:pt>
                <c:pt idx="59">
                  <c:v>0.97</c:v>
                </c:pt>
                <c:pt idx="60">
                  <c:v>0.60499999999999998</c:v>
                </c:pt>
                <c:pt idx="61">
                  <c:v>0.37650000000000006</c:v>
                </c:pt>
                <c:pt idx="62">
                  <c:v>0.23450000000000004</c:v>
                </c:pt>
                <c:pt idx="63">
                  <c:v>0.14599999999999999</c:v>
                </c:pt>
                <c:pt idx="64">
                  <c:v>9.1000000000000011E-2</c:v>
                </c:pt>
                <c:pt idx="65">
                  <c:v>5.6499999999999995E-2</c:v>
                </c:pt>
                <c:pt idx="66">
                  <c:v>3.5349999999999999E-2</c:v>
                </c:pt>
                <c:pt idx="67">
                  <c:v>2.205E-2</c:v>
                </c:pt>
                <c:pt idx="68">
                  <c:v>1.3700000000000002E-2</c:v>
                </c:pt>
                <c:pt idx="69">
                  <c:v>8.5500000000000003E-3</c:v>
                </c:pt>
                <c:pt idx="70">
                  <c:v>5.3500000000000006E-3</c:v>
                </c:pt>
                <c:pt idx="71">
                  <c:v>3.32E-3</c:v>
                </c:pt>
                <c:pt idx="72">
                  <c:v>2.0700000000000002E-3</c:v>
                </c:pt>
                <c:pt idx="73">
                  <c:v>1.2900000000000001E-3</c:v>
                </c:pt>
                <c:pt idx="74">
                  <c:v>8.0500000000000005E-4</c:v>
                </c:pt>
                <c:pt idx="75">
                  <c:v>5.0000000000000001E-4</c:v>
                </c:pt>
                <c:pt idx="76">
                  <c:v>0.2</c:v>
                </c:pt>
                <c:pt idx="77">
                  <c:v>0.12479999999999999</c:v>
                </c:pt>
                <c:pt idx="78">
                  <c:v>7.7600000000000002E-2</c:v>
                </c:pt>
                <c:pt idx="79">
                  <c:v>4.8399999999999999E-2</c:v>
                </c:pt>
                <c:pt idx="80">
                  <c:v>3.0120000000000001E-2</c:v>
                </c:pt>
                <c:pt idx="81">
                  <c:v>1.8760000000000002E-2</c:v>
                </c:pt>
                <c:pt idx="82">
                  <c:v>1.1679999999999999E-2</c:v>
                </c:pt>
                <c:pt idx="83">
                  <c:v>7.28E-3</c:v>
                </c:pt>
                <c:pt idx="84">
                  <c:v>4.5199999999999997E-3</c:v>
                </c:pt>
                <c:pt idx="85">
                  <c:v>2.8279999999999998E-3</c:v>
                </c:pt>
                <c:pt idx="86">
                  <c:v>1.7639999999999999E-3</c:v>
                </c:pt>
                <c:pt idx="87">
                  <c:v>1.0960000000000002E-3</c:v>
                </c:pt>
                <c:pt idx="88">
                  <c:v>6.8400000000000004E-4</c:v>
                </c:pt>
                <c:pt idx="89">
                  <c:v>4.28E-4</c:v>
                </c:pt>
                <c:pt idx="90">
                  <c:v>2.656E-4</c:v>
                </c:pt>
                <c:pt idx="91">
                  <c:v>1.6560000000000001E-4</c:v>
                </c:pt>
                <c:pt idx="92">
                  <c:v>1.032E-4</c:v>
                </c:pt>
                <c:pt idx="93">
                  <c:v>6.4400000000000007E-5</c:v>
                </c:pt>
                <c:pt idx="94">
                  <c:v>4.0000000000000003E-5</c:v>
                </c:pt>
              </c:numCache>
            </c:numRef>
          </c:xVal>
          <c:yVal>
            <c:numRef>
              <c:f>'RTFOT+PAV'!$K$2:$K$96</c:f>
              <c:numCache>
                <c:formatCode>General</c:formatCode>
                <c:ptCount val="95"/>
                <c:pt idx="0">
                  <c:v>1.9308573650730905E-3</c:v>
                </c:pt>
                <c:pt idx="1">
                  <c:v>3.0943226986006665E-3</c:v>
                </c:pt>
                <c:pt idx="2">
                  <c:v>4.9764364972904223E-3</c:v>
                </c:pt>
                <c:pt idx="3">
                  <c:v>7.9787493938963706E-3</c:v>
                </c:pt>
                <c:pt idx="4">
                  <c:v>1.2821097832509822E-2</c:v>
                </c:pt>
                <c:pt idx="5">
                  <c:v>2.058483243845953E-2</c:v>
                </c:pt>
                <c:pt idx="6">
                  <c:v>3.3062622456955765E-2</c:v>
                </c:pt>
                <c:pt idx="7">
                  <c:v>5.3045516871754753E-2</c:v>
                </c:pt>
                <c:pt idx="8">
                  <c:v>8.543610330598099E-2</c:v>
                </c:pt>
                <c:pt idx="9">
                  <c:v>0.13655259618053867</c:v>
                </c:pt>
                <c:pt idx="10">
                  <c:v>0.21891700337895162</c:v>
                </c:pt>
                <c:pt idx="11">
                  <c:v>0.35234179310648234</c:v>
                </c:pt>
                <c:pt idx="12">
                  <c:v>0.56455990537316525</c:v>
                </c:pt>
                <c:pt idx="13">
                  <c:v>0.90219522470350466</c:v>
                </c:pt>
                <c:pt idx="14">
                  <c:v>1.4536468831504494</c:v>
                </c:pt>
                <c:pt idx="15">
                  <c:v>2.3306669828001008</c:v>
                </c:pt>
                <c:pt idx="16">
                  <c:v>3.7366649278619239</c:v>
                </c:pt>
                <c:pt idx="17">
                  <c:v>5.9747006509257599</c:v>
                </c:pt>
                <c:pt idx="18">
                  <c:v>9.564444423585531</c:v>
                </c:pt>
                <c:pt idx="19">
                  <c:v>4.6340566674731985E-2</c:v>
                </c:pt>
                <c:pt idx="20">
                  <c:v>7.4263703251043492E-2</c:v>
                </c:pt>
                <c:pt idx="21">
                  <c:v>0.1194343032451109</c:v>
                </c:pt>
                <c:pt idx="22">
                  <c:v>0.19148927372537963</c:v>
                </c:pt>
                <c:pt idx="23">
                  <c:v>0.30770339486290432</c:v>
                </c:pt>
                <c:pt idx="24">
                  <c:v>0.49402375672155519</c:v>
                </c:pt>
                <c:pt idx="25">
                  <c:v>0.79345230120025068</c:v>
                </c:pt>
                <c:pt idx="26">
                  <c:v>1.2728833164214377</c:v>
                </c:pt>
                <c:pt idx="27">
                  <c:v>2.049593299511975</c:v>
                </c:pt>
                <c:pt idx="28">
                  <c:v>3.2737013896785214</c:v>
                </c:pt>
                <c:pt idx="29">
                  <c:v>5.2393805841378915</c:v>
                </c:pt>
                <c:pt idx="30">
                  <c:v>8.3956987565422381</c:v>
                </c:pt>
                <c:pt idx="31">
                  <c:v>13.305424647661161</c:v>
                </c:pt>
                <c:pt idx="32">
                  <c:v>20.703678814726672</c:v>
                </c:pt>
                <c:pt idx="33">
                  <c:v>31.342788247114669</c:v>
                </c:pt>
                <c:pt idx="34">
                  <c:v>44.327785251455566</c:v>
                </c:pt>
                <c:pt idx="35">
                  <c:v>57.462709453287388</c:v>
                </c:pt>
                <c:pt idx="36">
                  <c:v>68.291369989756291</c:v>
                </c:pt>
                <c:pt idx="37">
                  <c:v>76.1104596715779</c:v>
                </c:pt>
                <c:pt idx="38">
                  <c:v>1.1583565743135289</c:v>
                </c:pt>
                <c:pt idx="39">
                  <c:v>1.8559442235493813</c:v>
                </c:pt>
                <c:pt idx="40">
                  <c:v>2.983163323000503</c:v>
                </c:pt>
                <c:pt idx="41">
                  <c:v>4.7761559312431778</c:v>
                </c:pt>
                <c:pt idx="42">
                  <c:v>7.6469289167750603</c:v>
                </c:pt>
                <c:pt idx="43">
                  <c:v>12.164756562260834</c:v>
                </c:pt>
                <c:pt idx="44">
                  <c:v>19.097440058171227</c:v>
                </c:pt>
                <c:pt idx="45">
                  <c:v>29.051800045973071</c:v>
                </c:pt>
                <c:pt idx="46">
                  <c:v>41.818534313758207</c:v>
                </c:pt>
                <c:pt idx="47">
                  <c:v>55.034468085913282</c:v>
                </c:pt>
                <c:pt idx="48">
                  <c:v>66.432971411985804</c:v>
                </c:pt>
                <c:pt idx="49">
                  <c:v>74.835954562548295</c:v>
                </c:pt>
                <c:pt idx="50">
                  <c:v>80.399830805773689</c:v>
                </c:pt>
                <c:pt idx="51">
                  <c:v>83.958512906939703</c:v>
                </c:pt>
                <c:pt idx="52">
                  <c:v>86.242330283458344</c:v>
                </c:pt>
                <c:pt idx="53">
                  <c:v>87.655060834400771</c:v>
                </c:pt>
                <c:pt idx="54">
                  <c:v>88.538161913885233</c:v>
                </c:pt>
                <c:pt idx="55">
                  <c:v>89.087646832523163</c:v>
                </c:pt>
                <c:pt idx="56">
                  <c:v>89.433291594596724</c:v>
                </c:pt>
                <c:pt idx="57">
                  <c:v>22.018300728833943</c:v>
                </c:pt>
                <c:pt idx="58">
                  <c:v>32.946200450875089</c:v>
                </c:pt>
                <c:pt idx="59">
                  <c:v>46.185505353936819</c:v>
                </c:pt>
                <c:pt idx="60">
                  <c:v>59.102827383926396</c:v>
                </c:pt>
                <c:pt idx="61">
                  <c:v>69.57438913205921</c:v>
                </c:pt>
                <c:pt idx="62">
                  <c:v>76.941177445041873</c:v>
                </c:pt>
                <c:pt idx="63">
                  <c:v>81.782597558734167</c:v>
                </c:pt>
                <c:pt idx="64">
                  <c:v>84.856645707883587</c:v>
                </c:pt>
                <c:pt idx="65">
                  <c:v>86.801320356646784</c:v>
                </c:pt>
                <c:pt idx="66">
                  <c:v>87.997436295541277</c:v>
                </c:pt>
                <c:pt idx="67">
                  <c:v>88.750565302477483</c:v>
                </c:pt>
                <c:pt idx="68">
                  <c:v>89.223631684559436</c:v>
                </c:pt>
                <c:pt idx="69">
                  <c:v>89.515460063381141</c:v>
                </c:pt>
                <c:pt idx="70">
                  <c:v>89.696803945830752</c:v>
                </c:pt>
                <c:pt idx="71">
                  <c:v>89.811847350000036</c:v>
                </c:pt>
                <c:pt idx="72">
                  <c:v>89.882687698411971</c:v>
                </c:pt>
                <c:pt idx="73">
                  <c:v>89.926892271307793</c:v>
                </c:pt>
                <c:pt idx="74">
                  <c:v>89.95437849527238</c:v>
                </c:pt>
                <c:pt idx="75">
                  <c:v>89.971663657981679</c:v>
                </c:pt>
                <c:pt idx="76">
                  <c:v>78.80994265574607</c:v>
                </c:pt>
                <c:pt idx="77">
                  <c:v>82.962848687586899</c:v>
                </c:pt>
                <c:pt idx="78">
                  <c:v>85.610805504851442</c:v>
                </c:pt>
                <c:pt idx="79">
                  <c:v>87.259134508256167</c:v>
                </c:pt>
                <c:pt idx="80">
                  <c:v>88.293523381946727</c:v>
                </c:pt>
                <c:pt idx="81">
                  <c:v>88.936942361883851</c:v>
                </c:pt>
                <c:pt idx="82">
                  <c:v>89.338092444000637</c:v>
                </c:pt>
                <c:pt idx="83">
                  <c:v>89.587429957331096</c:v>
                </c:pt>
                <c:pt idx="84">
                  <c:v>89.743841154000137</c:v>
                </c:pt>
                <c:pt idx="85">
                  <c:v>89.839730054491639</c:v>
                </c:pt>
                <c:pt idx="86">
                  <c:v>89.900029478658141</c:v>
                </c:pt>
                <c:pt idx="87">
                  <c:v>89.937886757564158</c:v>
                </c:pt>
                <c:pt idx="88">
                  <c:v>89.961235886873027</c:v>
                </c:pt>
                <c:pt idx="89">
                  <c:v>89.97574409070377</c:v>
                </c:pt>
                <c:pt idx="90">
                  <c:v>89.984947734238929</c:v>
                </c:pt>
                <c:pt idx="91">
                  <c:v>89.990615002842304</c:v>
                </c:pt>
                <c:pt idx="92">
                  <c:v>89.994151378550896</c:v>
                </c:pt>
                <c:pt idx="93">
                  <c:v>89.996350278855417</c:v>
                </c:pt>
                <c:pt idx="94">
                  <c:v>89.997733092454894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2090368"/>
        <c:axId val="202091904"/>
      </c:scatterChart>
      <c:valAx>
        <c:axId val="202090368"/>
        <c:scaling>
          <c:logBase val="10"/>
          <c:orientation val="minMax"/>
        </c:scaling>
        <c:delete val="0"/>
        <c:axPos val="b"/>
        <c:numFmt formatCode="0.0000" sourceLinked="1"/>
        <c:majorTickMark val="out"/>
        <c:minorTickMark val="none"/>
        <c:tickLblPos val="nextTo"/>
        <c:crossAx val="202091904"/>
        <c:crosses val="autoZero"/>
        <c:crossBetween val="midCat"/>
      </c:valAx>
      <c:valAx>
        <c:axId val="202091904"/>
        <c:scaling>
          <c:logBase val="10"/>
          <c:orientation val="minMax"/>
        </c:scaling>
        <c:delete val="0"/>
        <c:axPos val="l"/>
        <c:majorGridlines/>
        <c:numFmt formatCode="0.00" sourceLinked="1"/>
        <c:majorTickMark val="out"/>
        <c:minorTickMark val="none"/>
        <c:tickLblPos val="nextTo"/>
        <c:crossAx val="202090368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'150C'!$A$2:$A$96</c:f>
              <c:numCache>
                <c:formatCode>General</c:formatCode>
                <c:ptCount val="95"/>
                <c:pt idx="0">
                  <c:v>30000</c:v>
                </c:pt>
                <c:pt idx="1">
                  <c:v>18720</c:v>
                </c:pt>
                <c:pt idx="2">
                  <c:v>11640</c:v>
                </c:pt>
                <c:pt idx="3">
                  <c:v>7260</c:v>
                </c:pt>
                <c:pt idx="4">
                  <c:v>4518</c:v>
                </c:pt>
                <c:pt idx="5">
                  <c:v>2814</c:v>
                </c:pt>
                <c:pt idx="6">
                  <c:v>1752</c:v>
                </c:pt>
                <c:pt idx="7">
                  <c:v>1092</c:v>
                </c:pt>
                <c:pt idx="8">
                  <c:v>678</c:v>
                </c:pt>
                <c:pt idx="9">
                  <c:v>424.2</c:v>
                </c:pt>
                <c:pt idx="10">
                  <c:v>264.60000000000002</c:v>
                </c:pt>
                <c:pt idx="11">
                  <c:v>164.4</c:v>
                </c:pt>
                <c:pt idx="12">
                  <c:v>102.6</c:v>
                </c:pt>
                <c:pt idx="13">
                  <c:v>64.2</c:v>
                </c:pt>
                <c:pt idx="14">
                  <c:v>39.840000000000003</c:v>
                </c:pt>
                <c:pt idx="15">
                  <c:v>24.84</c:v>
                </c:pt>
                <c:pt idx="16">
                  <c:v>15.48</c:v>
                </c:pt>
                <c:pt idx="17">
                  <c:v>9.66</c:v>
                </c:pt>
                <c:pt idx="18">
                  <c:v>6</c:v>
                </c:pt>
                <c:pt idx="19">
                  <c:v>1250</c:v>
                </c:pt>
                <c:pt idx="20">
                  <c:v>780</c:v>
                </c:pt>
                <c:pt idx="21">
                  <c:v>485</c:v>
                </c:pt>
                <c:pt idx="22">
                  <c:v>302.5</c:v>
                </c:pt>
                <c:pt idx="23">
                  <c:v>188.25</c:v>
                </c:pt>
                <c:pt idx="24">
                  <c:v>117.25</c:v>
                </c:pt>
                <c:pt idx="25">
                  <c:v>73</c:v>
                </c:pt>
                <c:pt idx="26">
                  <c:v>45.5</c:v>
                </c:pt>
                <c:pt idx="27">
                  <c:v>28.25</c:v>
                </c:pt>
                <c:pt idx="28">
                  <c:v>17.675000000000001</c:v>
                </c:pt>
                <c:pt idx="29">
                  <c:v>11.025</c:v>
                </c:pt>
                <c:pt idx="30">
                  <c:v>6.85</c:v>
                </c:pt>
                <c:pt idx="31">
                  <c:v>4.2750000000000004</c:v>
                </c:pt>
                <c:pt idx="32">
                  <c:v>2.6749999999999998</c:v>
                </c:pt>
                <c:pt idx="33">
                  <c:v>1.66</c:v>
                </c:pt>
                <c:pt idx="34">
                  <c:v>1.0349999999999999</c:v>
                </c:pt>
                <c:pt idx="35">
                  <c:v>0.64500000000000002</c:v>
                </c:pt>
                <c:pt idx="36">
                  <c:v>0.40250000000000002</c:v>
                </c:pt>
                <c:pt idx="37">
                  <c:v>0.25</c:v>
                </c:pt>
                <c:pt idx="38">
                  <c:v>50</c:v>
                </c:pt>
                <c:pt idx="39">
                  <c:v>31.2</c:v>
                </c:pt>
                <c:pt idx="40">
                  <c:v>19.399999999999999</c:v>
                </c:pt>
                <c:pt idx="41">
                  <c:v>12.1</c:v>
                </c:pt>
                <c:pt idx="42">
                  <c:v>7.53</c:v>
                </c:pt>
                <c:pt idx="43">
                  <c:v>4.6900000000000004</c:v>
                </c:pt>
                <c:pt idx="44">
                  <c:v>2.92</c:v>
                </c:pt>
                <c:pt idx="45">
                  <c:v>1.82</c:v>
                </c:pt>
                <c:pt idx="46">
                  <c:v>1.1299999999999999</c:v>
                </c:pt>
                <c:pt idx="47">
                  <c:v>0.70699999999999996</c:v>
                </c:pt>
                <c:pt idx="48">
                  <c:v>0.441</c:v>
                </c:pt>
                <c:pt idx="49">
                  <c:v>0.27400000000000002</c:v>
                </c:pt>
                <c:pt idx="50">
                  <c:v>0.17100000000000001</c:v>
                </c:pt>
                <c:pt idx="51">
                  <c:v>0.107</c:v>
                </c:pt>
                <c:pt idx="52">
                  <c:v>6.6400000000000001E-2</c:v>
                </c:pt>
                <c:pt idx="53">
                  <c:v>4.1399999999999999E-2</c:v>
                </c:pt>
                <c:pt idx="54">
                  <c:v>2.58E-2</c:v>
                </c:pt>
                <c:pt idx="55">
                  <c:v>1.61E-2</c:v>
                </c:pt>
                <c:pt idx="56">
                  <c:v>0.01</c:v>
                </c:pt>
                <c:pt idx="57">
                  <c:v>2.5</c:v>
                </c:pt>
                <c:pt idx="58">
                  <c:v>1.56</c:v>
                </c:pt>
                <c:pt idx="59">
                  <c:v>0.97</c:v>
                </c:pt>
                <c:pt idx="60">
                  <c:v>0.60499999999999998</c:v>
                </c:pt>
                <c:pt idx="61">
                  <c:v>0.3765</c:v>
                </c:pt>
                <c:pt idx="62">
                  <c:v>0.23449999999999999</c:v>
                </c:pt>
                <c:pt idx="63">
                  <c:v>0.14599999999999999</c:v>
                </c:pt>
                <c:pt idx="64">
                  <c:v>9.0999999999999998E-2</c:v>
                </c:pt>
                <c:pt idx="65">
                  <c:v>5.6500000000000002E-2</c:v>
                </c:pt>
                <c:pt idx="66">
                  <c:v>3.5349999999999999E-2</c:v>
                </c:pt>
                <c:pt idx="67">
                  <c:v>2.205E-2</c:v>
                </c:pt>
                <c:pt idx="68">
                  <c:v>1.37E-2</c:v>
                </c:pt>
                <c:pt idx="69">
                  <c:v>8.5500000000000003E-3</c:v>
                </c:pt>
                <c:pt idx="70">
                  <c:v>5.3499999999999997E-3</c:v>
                </c:pt>
                <c:pt idx="71">
                  <c:v>3.32E-3</c:v>
                </c:pt>
                <c:pt idx="72">
                  <c:v>2.0699999999999998E-3</c:v>
                </c:pt>
                <c:pt idx="73">
                  <c:v>1.2899999999999999E-3</c:v>
                </c:pt>
                <c:pt idx="74" formatCode="0.00E+00">
                  <c:v>8.0500000000000005E-4</c:v>
                </c:pt>
                <c:pt idx="75" formatCode="0.00E+00">
                  <c:v>5.0000000000000001E-4</c:v>
                </c:pt>
                <c:pt idx="76">
                  <c:v>0.2</c:v>
                </c:pt>
                <c:pt idx="77">
                  <c:v>0.12479999999999999</c:v>
                </c:pt>
                <c:pt idx="78">
                  <c:v>7.7600000000000002E-2</c:v>
                </c:pt>
                <c:pt idx="79">
                  <c:v>4.8399999999999999E-2</c:v>
                </c:pt>
                <c:pt idx="80">
                  <c:v>3.0120000000000001E-2</c:v>
                </c:pt>
                <c:pt idx="81">
                  <c:v>1.8759999999999999E-2</c:v>
                </c:pt>
                <c:pt idx="82">
                  <c:v>1.1679999999999999E-2</c:v>
                </c:pt>
                <c:pt idx="83">
                  <c:v>7.28E-3</c:v>
                </c:pt>
                <c:pt idx="84">
                  <c:v>4.5199999999999997E-3</c:v>
                </c:pt>
                <c:pt idx="85">
                  <c:v>2.8300000000000001E-3</c:v>
                </c:pt>
                <c:pt idx="86">
                  <c:v>1.7600000000000001E-3</c:v>
                </c:pt>
                <c:pt idx="87">
                  <c:v>1.1000000000000001E-3</c:v>
                </c:pt>
                <c:pt idx="88" formatCode="0.00E+00">
                  <c:v>6.8400000000000004E-4</c:v>
                </c:pt>
                <c:pt idx="89" formatCode="0.00E+00">
                  <c:v>4.28E-4</c:v>
                </c:pt>
                <c:pt idx="90" formatCode="0.00E+00">
                  <c:v>2.656E-4</c:v>
                </c:pt>
                <c:pt idx="91" formatCode="0.00E+00">
                  <c:v>1.6559999999999999E-4</c:v>
                </c:pt>
                <c:pt idx="92" formatCode="0.00E+00">
                  <c:v>1.032E-4</c:v>
                </c:pt>
                <c:pt idx="93" formatCode="0.00E+00">
                  <c:v>6.4399999999999993E-5</c:v>
                </c:pt>
                <c:pt idx="94" formatCode="0.00E+00">
                  <c:v>4.0000000000000003E-5</c:v>
                </c:pt>
              </c:numCache>
            </c:numRef>
          </c:xVal>
          <c:yVal>
            <c:numRef>
              <c:f>'150C'!$C$2:$C$96</c:f>
              <c:numCache>
                <c:formatCode>General</c:formatCode>
                <c:ptCount val="95"/>
                <c:pt idx="0">
                  <c:v>16.190000000000001</c:v>
                </c:pt>
                <c:pt idx="1">
                  <c:v>16.91</c:v>
                </c:pt>
                <c:pt idx="2">
                  <c:v>17.399999999999999</c:v>
                </c:pt>
                <c:pt idx="3">
                  <c:v>18.09</c:v>
                </c:pt>
                <c:pt idx="4">
                  <c:v>18.55</c:v>
                </c:pt>
                <c:pt idx="5">
                  <c:v>19.149999999999999</c:v>
                </c:pt>
                <c:pt idx="6">
                  <c:v>19.77</c:v>
                </c:pt>
                <c:pt idx="7">
                  <c:v>20.27</c:v>
                </c:pt>
                <c:pt idx="8">
                  <c:v>20.83</c:v>
                </c:pt>
                <c:pt idx="9">
                  <c:v>21.22</c:v>
                </c:pt>
                <c:pt idx="10">
                  <c:v>22.06</c:v>
                </c:pt>
                <c:pt idx="11">
                  <c:v>22.68</c:v>
                </c:pt>
                <c:pt idx="12">
                  <c:v>23.28</c:v>
                </c:pt>
                <c:pt idx="13">
                  <c:v>23.97</c:v>
                </c:pt>
                <c:pt idx="14">
                  <c:v>24.67</c:v>
                </c:pt>
                <c:pt idx="15">
                  <c:v>25.49</c:v>
                </c:pt>
                <c:pt idx="16">
                  <c:v>26.05</c:v>
                </c:pt>
                <c:pt idx="17">
                  <c:v>26.93</c:v>
                </c:pt>
                <c:pt idx="18">
                  <c:v>27.75</c:v>
                </c:pt>
                <c:pt idx="19">
                  <c:v>20.8</c:v>
                </c:pt>
                <c:pt idx="20">
                  <c:v>21.44</c:v>
                </c:pt>
                <c:pt idx="21">
                  <c:v>22.02</c:v>
                </c:pt>
                <c:pt idx="22">
                  <c:v>22.49</c:v>
                </c:pt>
                <c:pt idx="23">
                  <c:v>23.01</c:v>
                </c:pt>
                <c:pt idx="24">
                  <c:v>23.51</c:v>
                </c:pt>
                <c:pt idx="25">
                  <c:v>23.89</c:v>
                </c:pt>
                <c:pt idx="26">
                  <c:v>24.51</c:v>
                </c:pt>
                <c:pt idx="27">
                  <c:v>25.05</c:v>
                </c:pt>
                <c:pt idx="28">
                  <c:v>25.57</c:v>
                </c:pt>
                <c:pt idx="29">
                  <c:v>26.17</c:v>
                </c:pt>
                <c:pt idx="30">
                  <c:v>26.82</c:v>
                </c:pt>
                <c:pt idx="31">
                  <c:v>27.51</c:v>
                </c:pt>
                <c:pt idx="32">
                  <c:v>28.2</c:v>
                </c:pt>
                <c:pt idx="33">
                  <c:v>28.98</c:v>
                </c:pt>
                <c:pt idx="34">
                  <c:v>29.82</c:v>
                </c:pt>
                <c:pt idx="35">
                  <c:v>30.7</c:v>
                </c:pt>
                <c:pt idx="36">
                  <c:v>31.65</c:v>
                </c:pt>
                <c:pt idx="37">
                  <c:v>32.6</c:v>
                </c:pt>
                <c:pt idx="38">
                  <c:v>25.43</c:v>
                </c:pt>
                <c:pt idx="39">
                  <c:v>26.35</c:v>
                </c:pt>
                <c:pt idx="40">
                  <c:v>26.95</c:v>
                </c:pt>
                <c:pt idx="41">
                  <c:v>27.48</c:v>
                </c:pt>
                <c:pt idx="42">
                  <c:v>27.98</c:v>
                </c:pt>
                <c:pt idx="43">
                  <c:v>28.48</c:v>
                </c:pt>
                <c:pt idx="44">
                  <c:v>28.97</c:v>
                </c:pt>
                <c:pt idx="45">
                  <c:v>29.6</c:v>
                </c:pt>
                <c:pt idx="46">
                  <c:v>30.11</c:v>
                </c:pt>
                <c:pt idx="47">
                  <c:v>30.85</c:v>
                </c:pt>
                <c:pt idx="48">
                  <c:v>31.5</c:v>
                </c:pt>
                <c:pt idx="49">
                  <c:v>32.270000000000003</c:v>
                </c:pt>
                <c:pt idx="50">
                  <c:v>33</c:v>
                </c:pt>
                <c:pt idx="51">
                  <c:v>33.880000000000003</c:v>
                </c:pt>
                <c:pt idx="52">
                  <c:v>34.729999999999997</c:v>
                </c:pt>
                <c:pt idx="53">
                  <c:v>35.74</c:v>
                </c:pt>
                <c:pt idx="54">
                  <c:v>36.799999999999997</c:v>
                </c:pt>
                <c:pt idx="55">
                  <c:v>37.909999999999997</c:v>
                </c:pt>
                <c:pt idx="56">
                  <c:v>39.020000000000003</c:v>
                </c:pt>
                <c:pt idx="57">
                  <c:v>29.35</c:v>
                </c:pt>
                <c:pt idx="58">
                  <c:v>31.03</c:v>
                </c:pt>
                <c:pt idx="59">
                  <c:v>32.06</c:v>
                </c:pt>
                <c:pt idx="60">
                  <c:v>32.78</c:v>
                </c:pt>
                <c:pt idx="61">
                  <c:v>33.43</c:v>
                </c:pt>
                <c:pt idx="62">
                  <c:v>34.03</c:v>
                </c:pt>
                <c:pt idx="63">
                  <c:v>34.659999999999997</c:v>
                </c:pt>
                <c:pt idx="64">
                  <c:v>35.369999999999997</c:v>
                </c:pt>
                <c:pt idx="65">
                  <c:v>36.049999999999997</c:v>
                </c:pt>
                <c:pt idx="66">
                  <c:v>36.81</c:v>
                </c:pt>
                <c:pt idx="67">
                  <c:v>37.619999999999997</c:v>
                </c:pt>
                <c:pt idx="68">
                  <c:v>38.5</c:v>
                </c:pt>
                <c:pt idx="69">
                  <c:v>39.409999999999997</c:v>
                </c:pt>
                <c:pt idx="70">
                  <c:v>40.4</c:v>
                </c:pt>
                <c:pt idx="71">
                  <c:v>41.46</c:v>
                </c:pt>
                <c:pt idx="72">
                  <c:v>42.59</c:v>
                </c:pt>
                <c:pt idx="73">
                  <c:v>43.8</c:v>
                </c:pt>
                <c:pt idx="74">
                  <c:v>45.04</c:v>
                </c:pt>
                <c:pt idx="75">
                  <c:v>46.3</c:v>
                </c:pt>
                <c:pt idx="76">
                  <c:v>30.88</c:v>
                </c:pt>
                <c:pt idx="77">
                  <c:v>34.68</c:v>
                </c:pt>
                <c:pt idx="78">
                  <c:v>36.700000000000003</c:v>
                </c:pt>
                <c:pt idx="79">
                  <c:v>37.869999999999997</c:v>
                </c:pt>
                <c:pt idx="80">
                  <c:v>38.840000000000003</c:v>
                </c:pt>
                <c:pt idx="81">
                  <c:v>39.630000000000003</c:v>
                </c:pt>
                <c:pt idx="82">
                  <c:v>40.409999999999997</c:v>
                </c:pt>
                <c:pt idx="83">
                  <c:v>41.18</c:v>
                </c:pt>
                <c:pt idx="84">
                  <c:v>42.01</c:v>
                </c:pt>
                <c:pt idx="85">
                  <c:v>42.88</c:v>
                </c:pt>
                <c:pt idx="86">
                  <c:v>43.8</c:v>
                </c:pt>
                <c:pt idx="87">
                  <c:v>44.8</c:v>
                </c:pt>
                <c:pt idx="88">
                  <c:v>45.83</c:v>
                </c:pt>
                <c:pt idx="89">
                  <c:v>46.94</c:v>
                </c:pt>
                <c:pt idx="90">
                  <c:v>48.17</c:v>
                </c:pt>
                <c:pt idx="91">
                  <c:v>49.4</c:v>
                </c:pt>
                <c:pt idx="92">
                  <c:v>50.79</c:v>
                </c:pt>
                <c:pt idx="93">
                  <c:v>52.23</c:v>
                </c:pt>
                <c:pt idx="94">
                  <c:v>53.64</c:v>
                </c:pt>
              </c:numCache>
            </c:numRef>
          </c:yVal>
          <c:smooth val="0"/>
        </c:ser>
        <c:ser>
          <c:idx val="1"/>
          <c:order val="1"/>
          <c:spPr>
            <a:ln w="28575">
              <a:noFill/>
            </a:ln>
          </c:spPr>
          <c:xVal>
            <c:numRef>
              <c:f>'150C'!$A$2:$A$96</c:f>
              <c:numCache>
                <c:formatCode>General</c:formatCode>
                <c:ptCount val="95"/>
                <c:pt idx="0">
                  <c:v>30000</c:v>
                </c:pt>
                <c:pt idx="1">
                  <c:v>18720</c:v>
                </c:pt>
                <c:pt idx="2">
                  <c:v>11640</c:v>
                </c:pt>
                <c:pt idx="3">
                  <c:v>7260</c:v>
                </c:pt>
                <c:pt idx="4">
                  <c:v>4518</c:v>
                </c:pt>
                <c:pt idx="5">
                  <c:v>2814</c:v>
                </c:pt>
                <c:pt idx="6">
                  <c:v>1752</c:v>
                </c:pt>
                <c:pt idx="7">
                  <c:v>1092</c:v>
                </c:pt>
                <c:pt idx="8">
                  <c:v>678</c:v>
                </c:pt>
                <c:pt idx="9">
                  <c:v>424.2</c:v>
                </c:pt>
                <c:pt idx="10">
                  <c:v>264.60000000000002</c:v>
                </c:pt>
                <c:pt idx="11">
                  <c:v>164.4</c:v>
                </c:pt>
                <c:pt idx="12">
                  <c:v>102.6</c:v>
                </c:pt>
                <c:pt idx="13">
                  <c:v>64.2</c:v>
                </c:pt>
                <c:pt idx="14">
                  <c:v>39.840000000000003</c:v>
                </c:pt>
                <c:pt idx="15">
                  <c:v>24.84</c:v>
                </c:pt>
                <c:pt idx="16">
                  <c:v>15.48</c:v>
                </c:pt>
                <c:pt idx="17">
                  <c:v>9.66</c:v>
                </c:pt>
                <c:pt idx="18">
                  <c:v>6</c:v>
                </c:pt>
                <c:pt idx="19">
                  <c:v>1250</c:v>
                </c:pt>
                <c:pt idx="20">
                  <c:v>780</c:v>
                </c:pt>
                <c:pt idx="21">
                  <c:v>485</c:v>
                </c:pt>
                <c:pt idx="22">
                  <c:v>302.5</c:v>
                </c:pt>
                <c:pt idx="23">
                  <c:v>188.25</c:v>
                </c:pt>
                <c:pt idx="24">
                  <c:v>117.25</c:v>
                </c:pt>
                <c:pt idx="25">
                  <c:v>73</c:v>
                </c:pt>
                <c:pt idx="26">
                  <c:v>45.5</c:v>
                </c:pt>
                <c:pt idx="27">
                  <c:v>28.25</c:v>
                </c:pt>
                <c:pt idx="28">
                  <c:v>17.675000000000001</c:v>
                </c:pt>
                <c:pt idx="29">
                  <c:v>11.025</c:v>
                </c:pt>
                <c:pt idx="30">
                  <c:v>6.85</c:v>
                </c:pt>
                <c:pt idx="31">
                  <c:v>4.2750000000000004</c:v>
                </c:pt>
                <c:pt idx="32">
                  <c:v>2.6749999999999998</c:v>
                </c:pt>
                <c:pt idx="33">
                  <c:v>1.66</c:v>
                </c:pt>
                <c:pt idx="34">
                  <c:v>1.0349999999999999</c:v>
                </c:pt>
                <c:pt idx="35">
                  <c:v>0.64500000000000002</c:v>
                </c:pt>
                <c:pt idx="36">
                  <c:v>0.40250000000000002</c:v>
                </c:pt>
                <c:pt idx="37">
                  <c:v>0.25</c:v>
                </c:pt>
                <c:pt idx="38">
                  <c:v>50</c:v>
                </c:pt>
                <c:pt idx="39">
                  <c:v>31.2</c:v>
                </c:pt>
                <c:pt idx="40">
                  <c:v>19.399999999999999</c:v>
                </c:pt>
                <c:pt idx="41">
                  <c:v>12.1</c:v>
                </c:pt>
                <c:pt idx="42">
                  <c:v>7.53</c:v>
                </c:pt>
                <c:pt idx="43">
                  <c:v>4.6900000000000004</c:v>
                </c:pt>
                <c:pt idx="44">
                  <c:v>2.92</c:v>
                </c:pt>
                <c:pt idx="45">
                  <c:v>1.82</c:v>
                </c:pt>
                <c:pt idx="46">
                  <c:v>1.1299999999999999</c:v>
                </c:pt>
                <c:pt idx="47">
                  <c:v>0.70699999999999996</c:v>
                </c:pt>
                <c:pt idx="48">
                  <c:v>0.441</c:v>
                </c:pt>
                <c:pt idx="49">
                  <c:v>0.27400000000000002</c:v>
                </c:pt>
                <c:pt idx="50">
                  <c:v>0.17100000000000001</c:v>
                </c:pt>
                <c:pt idx="51">
                  <c:v>0.107</c:v>
                </c:pt>
                <c:pt idx="52">
                  <c:v>6.6400000000000001E-2</c:v>
                </c:pt>
                <c:pt idx="53">
                  <c:v>4.1399999999999999E-2</c:v>
                </c:pt>
                <c:pt idx="54">
                  <c:v>2.58E-2</c:v>
                </c:pt>
                <c:pt idx="55">
                  <c:v>1.61E-2</c:v>
                </c:pt>
                <c:pt idx="56">
                  <c:v>0.01</c:v>
                </c:pt>
                <c:pt idx="57">
                  <c:v>2.5</c:v>
                </c:pt>
                <c:pt idx="58">
                  <c:v>1.56</c:v>
                </c:pt>
                <c:pt idx="59">
                  <c:v>0.97</c:v>
                </c:pt>
                <c:pt idx="60">
                  <c:v>0.60499999999999998</c:v>
                </c:pt>
                <c:pt idx="61">
                  <c:v>0.3765</c:v>
                </c:pt>
                <c:pt idx="62">
                  <c:v>0.23449999999999999</c:v>
                </c:pt>
                <c:pt idx="63">
                  <c:v>0.14599999999999999</c:v>
                </c:pt>
                <c:pt idx="64">
                  <c:v>9.0999999999999998E-2</c:v>
                </c:pt>
                <c:pt idx="65">
                  <c:v>5.6500000000000002E-2</c:v>
                </c:pt>
                <c:pt idx="66">
                  <c:v>3.5349999999999999E-2</c:v>
                </c:pt>
                <c:pt idx="67">
                  <c:v>2.205E-2</c:v>
                </c:pt>
                <c:pt idx="68">
                  <c:v>1.37E-2</c:v>
                </c:pt>
                <c:pt idx="69">
                  <c:v>8.5500000000000003E-3</c:v>
                </c:pt>
                <c:pt idx="70">
                  <c:v>5.3499999999999997E-3</c:v>
                </c:pt>
                <c:pt idx="71">
                  <c:v>3.32E-3</c:v>
                </c:pt>
                <c:pt idx="72">
                  <c:v>2.0699999999999998E-3</c:v>
                </c:pt>
                <c:pt idx="73">
                  <c:v>1.2899999999999999E-3</c:v>
                </c:pt>
                <c:pt idx="74" formatCode="0.00E+00">
                  <c:v>8.0500000000000005E-4</c:v>
                </c:pt>
                <c:pt idx="75" formatCode="0.00E+00">
                  <c:v>5.0000000000000001E-4</c:v>
                </c:pt>
                <c:pt idx="76">
                  <c:v>0.2</c:v>
                </c:pt>
                <c:pt idx="77">
                  <c:v>0.12479999999999999</c:v>
                </c:pt>
                <c:pt idx="78">
                  <c:v>7.7600000000000002E-2</c:v>
                </c:pt>
                <c:pt idx="79">
                  <c:v>4.8399999999999999E-2</c:v>
                </c:pt>
                <c:pt idx="80">
                  <c:v>3.0120000000000001E-2</c:v>
                </c:pt>
                <c:pt idx="81">
                  <c:v>1.8759999999999999E-2</c:v>
                </c:pt>
                <c:pt idx="82">
                  <c:v>1.1679999999999999E-2</c:v>
                </c:pt>
                <c:pt idx="83">
                  <c:v>7.28E-3</c:v>
                </c:pt>
                <c:pt idx="84">
                  <c:v>4.5199999999999997E-3</c:v>
                </c:pt>
                <c:pt idx="85">
                  <c:v>2.8300000000000001E-3</c:v>
                </c:pt>
                <c:pt idx="86">
                  <c:v>1.7600000000000001E-3</c:v>
                </c:pt>
                <c:pt idx="87">
                  <c:v>1.1000000000000001E-3</c:v>
                </c:pt>
                <c:pt idx="88" formatCode="0.00E+00">
                  <c:v>6.8400000000000004E-4</c:v>
                </c:pt>
                <c:pt idx="89" formatCode="0.00E+00">
                  <c:v>4.28E-4</c:v>
                </c:pt>
                <c:pt idx="90" formatCode="0.00E+00">
                  <c:v>2.656E-4</c:v>
                </c:pt>
                <c:pt idx="91" formatCode="0.00E+00">
                  <c:v>1.6559999999999999E-4</c:v>
                </c:pt>
                <c:pt idx="92" formatCode="0.00E+00">
                  <c:v>1.032E-4</c:v>
                </c:pt>
                <c:pt idx="93" formatCode="0.00E+00">
                  <c:v>6.4399999999999993E-5</c:v>
                </c:pt>
                <c:pt idx="94" formatCode="0.00E+00">
                  <c:v>4.0000000000000003E-5</c:v>
                </c:pt>
              </c:numCache>
            </c:numRef>
          </c:xVal>
          <c:yVal>
            <c:numRef>
              <c:f>'150C'!$K$2:$K$96</c:f>
              <c:numCache>
                <c:formatCode>General</c:formatCode>
                <c:ptCount val="95"/>
                <c:pt idx="0">
                  <c:v>1.160309438404954E-3</c:v>
                </c:pt>
                <c:pt idx="1">
                  <c:v>1.8594702534554576E-3</c:v>
                </c:pt>
                <c:pt idx="2">
                  <c:v>2.9904882410049863E-3</c:v>
                </c:pt>
                <c:pt idx="3">
                  <c:v>4.7946670903103381E-3</c:v>
                </c:pt>
                <c:pt idx="4">
                  <c:v>7.7045778988705498E-3</c:v>
                </c:pt>
                <c:pt idx="5">
                  <c:v>1.2370036466263345E-2</c:v>
                </c:pt>
                <c:pt idx="6">
                  <c:v>1.9868311507798029E-2</c:v>
                </c:pt>
                <c:pt idx="7">
                  <c:v>3.1876629638670266E-2</c:v>
                </c:pt>
                <c:pt idx="8">
                  <c:v>5.1341111858807222E-2</c:v>
                </c:pt>
                <c:pt idx="9">
                  <c:v>8.205860291587147E-2</c:v>
                </c:pt>
                <c:pt idx="10">
                  <c:v>0.13155412693507884</c:v>
                </c:pt>
                <c:pt idx="11">
                  <c:v>0.21173433515735232</c:v>
                </c:pt>
                <c:pt idx="12">
                  <c:v>0.33926780043991978</c:v>
                </c:pt>
                <c:pt idx="13">
                  <c:v>0.54218448806082831</c:v>
                </c:pt>
                <c:pt idx="14">
                  <c:v>0.87365926949112693</c:v>
                </c:pt>
                <c:pt idx="15">
                  <c:v>1.4010605777395022</c:v>
                </c:pt>
                <c:pt idx="16">
                  <c:v>2.2475082367890877</c:v>
                </c:pt>
                <c:pt idx="17">
                  <c:v>3.5987056796772352</c:v>
                </c:pt>
                <c:pt idx="18">
                  <c:v>5.7818409147066516</c:v>
                </c:pt>
                <c:pt idx="19">
                  <c:v>2.7847424332778273E-2</c:v>
                </c:pt>
                <c:pt idx="20">
                  <c:v>4.4627277073857823E-2</c:v>
                </c:pt>
                <c:pt idx="21">
                  <c:v>7.1771680309394598E-2</c:v>
                </c:pt>
                <c:pt idx="22">
                  <c:v>0.11507185571781137</c:v>
                </c:pt>
                <c:pt idx="23">
                  <c:v>0.18490922872286519</c:v>
                </c:pt>
                <c:pt idx="24">
                  <c:v>0.29687822291552191</c:v>
                </c:pt>
                <c:pt idx="25">
                  <c:v>0.47682848670010247</c:v>
                </c:pt>
                <c:pt idx="26">
                  <c:v>0.76499372935686105</c:v>
                </c:pt>
                <c:pt idx="27">
                  <c:v>1.231997106574068</c:v>
                </c:pt>
                <c:pt idx="28">
                  <c:v>1.9686327611321315</c:v>
                </c:pt>
                <c:pt idx="29">
                  <c:v>3.1541145802715822</c:v>
                </c:pt>
                <c:pt idx="30">
                  <c:v>5.0683853323011494</c:v>
                </c:pt>
                <c:pt idx="31">
                  <c:v>8.088360814262316</c:v>
                </c:pt>
                <c:pt idx="32">
                  <c:v>12.795753522789658</c:v>
                </c:pt>
                <c:pt idx="33">
                  <c:v>20.101913570813693</c:v>
                </c:pt>
                <c:pt idx="34">
                  <c:v>30.412588242097062</c:v>
                </c:pt>
                <c:pt idx="35">
                  <c:v>43.286792674480566</c:v>
                </c:pt>
                <c:pt idx="36">
                  <c:v>56.475067856610529</c:v>
                </c:pt>
                <c:pt idx="37">
                  <c:v>67.632939759016409</c:v>
                </c:pt>
                <c:pt idx="38">
                  <c:v>0.69615140448874757</c:v>
                </c:pt>
                <c:pt idx="39">
                  <c:v>1.1155411729052525</c:v>
                </c:pt>
                <c:pt idx="40">
                  <c:v>1.7937067296717655</c:v>
                </c:pt>
                <c:pt idx="41">
                  <c:v>2.8743864325829045</c:v>
                </c:pt>
                <c:pt idx="42">
                  <c:v>4.6127550048472692</c:v>
                </c:pt>
                <c:pt idx="43">
                  <c:v>7.3809204887731559</c:v>
                </c:pt>
                <c:pt idx="44">
                  <c:v>11.753305072368631</c:v>
                </c:pt>
                <c:pt idx="45">
                  <c:v>18.459593214462569</c:v>
                </c:pt>
                <c:pt idx="46">
                  <c:v>28.264386464277468</c:v>
                </c:pt>
                <c:pt idx="47">
                  <c:v>40.673003899616774</c:v>
                </c:pt>
                <c:pt idx="48">
                  <c:v>54.02477075047198</c:v>
                </c:pt>
                <c:pt idx="49">
                  <c:v>65.724547495713793</c:v>
                </c:pt>
                <c:pt idx="50">
                  <c:v>74.279972507977917</c:v>
                </c:pt>
                <c:pt idx="51">
                  <c:v>80.011442130636624</c:v>
                </c:pt>
                <c:pt idx="52">
                  <c:v>83.762681602067985</c:v>
                </c:pt>
                <c:pt idx="53">
                  <c:v>86.101660633474737</c:v>
                </c:pt>
                <c:pt idx="54">
                  <c:v>87.568305433056182</c:v>
                </c:pt>
                <c:pt idx="55">
                  <c:v>88.481990717010831</c:v>
                </c:pt>
                <c:pt idx="56">
                  <c:v>89.057001572104369</c:v>
                </c:pt>
                <c:pt idx="57">
                  <c:v>13.658940192688835</c:v>
                </c:pt>
                <c:pt idx="58">
                  <c:v>21.278253975760986</c:v>
                </c:pt>
                <c:pt idx="59">
                  <c:v>32.059999965939369</c:v>
                </c:pt>
                <c:pt idx="60">
                  <c:v>45.119861404031546</c:v>
                </c:pt>
                <c:pt idx="61">
                  <c:v>58.212852887271332</c:v>
                </c:pt>
                <c:pt idx="62">
                  <c:v>68.894160941985561</c:v>
                </c:pt>
                <c:pt idx="63">
                  <c:v>76.487216843896036</c:v>
                </c:pt>
                <c:pt idx="64">
                  <c:v>81.481270286704188</c:v>
                </c:pt>
                <c:pt idx="65">
                  <c:v>84.686859878320035</c:v>
                </c:pt>
                <c:pt idx="66">
                  <c:v>86.669954198268144</c:v>
                </c:pt>
                <c:pt idx="67">
                  <c:v>87.921413059383624</c:v>
                </c:pt>
                <c:pt idx="68">
                  <c:v>88.708194424572881</c:v>
                </c:pt>
                <c:pt idx="69">
                  <c:v>89.193716762923501</c:v>
                </c:pt>
                <c:pt idx="70">
                  <c:v>89.495463324234279</c:v>
                </c:pt>
                <c:pt idx="71">
                  <c:v>89.686899366932053</c:v>
                </c:pt>
                <c:pt idx="72">
                  <c:v>89.80478245363318</c:v>
                </c:pt>
                <c:pt idx="73">
                  <c:v>89.878342400555084</c:v>
                </c:pt>
                <c:pt idx="74">
                  <c:v>89.924081815954423</c:v>
                </c:pt>
                <c:pt idx="75">
                  <c:v>89.952845831469119</c:v>
                </c:pt>
                <c:pt idx="76">
                  <c:v>71.778544382595612</c:v>
                </c:pt>
                <c:pt idx="77">
                  <c:v>78.39179723136229</c:v>
                </c:pt>
                <c:pt idx="78">
                  <c:v>82.72108502139163</c:v>
                </c:pt>
                <c:pt idx="79">
                  <c:v>85.445095357900783</c:v>
                </c:pt>
                <c:pt idx="80">
                  <c:v>87.1617561018586</c:v>
                </c:pt>
                <c:pt idx="81">
                  <c:v>88.231337194507873</c:v>
                </c:pt>
                <c:pt idx="82">
                  <c:v>88.898614054559033</c:v>
                </c:pt>
                <c:pt idx="83">
                  <c:v>89.313468009154363</c:v>
                </c:pt>
                <c:pt idx="84">
                  <c:v>89.573734084989269</c:v>
                </c:pt>
                <c:pt idx="85">
                  <c:v>89.733109276215075</c:v>
                </c:pt>
                <c:pt idx="86">
                  <c:v>89.834017753619378</c:v>
                </c:pt>
                <c:pt idx="87">
                  <c:v>89.896260919170842</c:v>
                </c:pt>
                <c:pt idx="88">
                  <c:v>89.935493110141152</c:v>
                </c:pt>
                <c:pt idx="89">
                  <c:v>89.959636029301961</c:v>
                </c:pt>
                <c:pt idx="90">
                  <c:v>89.974951701616916</c:v>
                </c:pt>
                <c:pt idx="91">
                  <c:v>89.984382536243345</c:v>
                </c:pt>
                <c:pt idx="92">
                  <c:v>89.990267377511472</c:v>
                </c:pt>
                <c:pt idx="93">
                  <c:v>89.993926541744742</c:v>
                </c:pt>
                <c:pt idx="94">
                  <c:v>89.996227665671285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2311680"/>
        <c:axId val="132313472"/>
      </c:scatterChart>
      <c:valAx>
        <c:axId val="132311680"/>
        <c:scaling>
          <c:logBase val="10"/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32313472"/>
        <c:crosses val="autoZero"/>
        <c:crossBetween val="midCat"/>
      </c:valAx>
      <c:valAx>
        <c:axId val="132313472"/>
        <c:scaling>
          <c:logBase val="10"/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32311680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'200C'!$A$2:$A$96</c:f>
              <c:numCache>
                <c:formatCode>General</c:formatCode>
                <c:ptCount val="95"/>
                <c:pt idx="0">
                  <c:v>30000</c:v>
                </c:pt>
                <c:pt idx="1">
                  <c:v>18720</c:v>
                </c:pt>
                <c:pt idx="2">
                  <c:v>11640</c:v>
                </c:pt>
                <c:pt idx="3">
                  <c:v>7260</c:v>
                </c:pt>
                <c:pt idx="4">
                  <c:v>4518</c:v>
                </c:pt>
                <c:pt idx="5">
                  <c:v>2814</c:v>
                </c:pt>
                <c:pt idx="6">
                  <c:v>1752</c:v>
                </c:pt>
                <c:pt idx="7">
                  <c:v>1092</c:v>
                </c:pt>
                <c:pt idx="8">
                  <c:v>678</c:v>
                </c:pt>
                <c:pt idx="9">
                  <c:v>424.2</c:v>
                </c:pt>
                <c:pt idx="10">
                  <c:v>264.60000000000002</c:v>
                </c:pt>
                <c:pt idx="11">
                  <c:v>164.4</c:v>
                </c:pt>
                <c:pt idx="12">
                  <c:v>102.6</c:v>
                </c:pt>
                <c:pt idx="13">
                  <c:v>64.2</c:v>
                </c:pt>
                <c:pt idx="14">
                  <c:v>39.840000000000003</c:v>
                </c:pt>
                <c:pt idx="15">
                  <c:v>24.84</c:v>
                </c:pt>
                <c:pt idx="16">
                  <c:v>15.48</c:v>
                </c:pt>
                <c:pt idx="17">
                  <c:v>9.66</c:v>
                </c:pt>
                <c:pt idx="18">
                  <c:v>6</c:v>
                </c:pt>
                <c:pt idx="19">
                  <c:v>1250</c:v>
                </c:pt>
                <c:pt idx="20">
                  <c:v>780</c:v>
                </c:pt>
                <c:pt idx="21">
                  <c:v>485</c:v>
                </c:pt>
                <c:pt idx="22">
                  <c:v>302.5</c:v>
                </c:pt>
                <c:pt idx="23">
                  <c:v>188.25</c:v>
                </c:pt>
                <c:pt idx="24">
                  <c:v>117.25</c:v>
                </c:pt>
                <c:pt idx="25">
                  <c:v>73</c:v>
                </c:pt>
                <c:pt idx="26">
                  <c:v>45.5</c:v>
                </c:pt>
                <c:pt idx="27">
                  <c:v>28.25</c:v>
                </c:pt>
                <c:pt idx="28">
                  <c:v>17.675000000000001</c:v>
                </c:pt>
                <c:pt idx="29">
                  <c:v>11.025</c:v>
                </c:pt>
                <c:pt idx="30">
                  <c:v>6.85</c:v>
                </c:pt>
                <c:pt idx="31">
                  <c:v>4.2750000000000004</c:v>
                </c:pt>
                <c:pt idx="32">
                  <c:v>2.6749999999999998</c:v>
                </c:pt>
                <c:pt idx="33">
                  <c:v>1.66</c:v>
                </c:pt>
                <c:pt idx="34">
                  <c:v>1.0349999999999999</c:v>
                </c:pt>
                <c:pt idx="35">
                  <c:v>0.64500000000000002</c:v>
                </c:pt>
                <c:pt idx="36">
                  <c:v>0.40250000000000002</c:v>
                </c:pt>
                <c:pt idx="37">
                  <c:v>0.25</c:v>
                </c:pt>
                <c:pt idx="38">
                  <c:v>50</c:v>
                </c:pt>
                <c:pt idx="39">
                  <c:v>31.2</c:v>
                </c:pt>
                <c:pt idx="40">
                  <c:v>19.399999999999999</c:v>
                </c:pt>
                <c:pt idx="41">
                  <c:v>12.1</c:v>
                </c:pt>
                <c:pt idx="42">
                  <c:v>7.53</c:v>
                </c:pt>
                <c:pt idx="43">
                  <c:v>4.6900000000000004</c:v>
                </c:pt>
                <c:pt idx="44">
                  <c:v>2.92</c:v>
                </c:pt>
                <c:pt idx="45">
                  <c:v>1.82</c:v>
                </c:pt>
                <c:pt idx="46">
                  <c:v>1.1299999999999999</c:v>
                </c:pt>
                <c:pt idx="47">
                  <c:v>0.70699999999999996</c:v>
                </c:pt>
                <c:pt idx="48">
                  <c:v>0.441</c:v>
                </c:pt>
                <c:pt idx="49">
                  <c:v>0.27400000000000002</c:v>
                </c:pt>
                <c:pt idx="50">
                  <c:v>0.17100000000000001</c:v>
                </c:pt>
                <c:pt idx="51">
                  <c:v>0.107</c:v>
                </c:pt>
                <c:pt idx="52">
                  <c:v>6.6400000000000001E-2</c:v>
                </c:pt>
                <c:pt idx="53">
                  <c:v>4.1399999999999999E-2</c:v>
                </c:pt>
                <c:pt idx="54">
                  <c:v>2.58E-2</c:v>
                </c:pt>
                <c:pt idx="55">
                  <c:v>1.61E-2</c:v>
                </c:pt>
                <c:pt idx="56">
                  <c:v>0.01</c:v>
                </c:pt>
                <c:pt idx="57">
                  <c:v>2.5</c:v>
                </c:pt>
                <c:pt idx="58">
                  <c:v>1.56</c:v>
                </c:pt>
                <c:pt idx="59">
                  <c:v>0.97</c:v>
                </c:pt>
                <c:pt idx="60">
                  <c:v>0.60499999999999998</c:v>
                </c:pt>
                <c:pt idx="61">
                  <c:v>0.3765</c:v>
                </c:pt>
                <c:pt idx="62">
                  <c:v>0.23449999999999999</c:v>
                </c:pt>
                <c:pt idx="63">
                  <c:v>0.14599999999999999</c:v>
                </c:pt>
                <c:pt idx="64">
                  <c:v>9.0999999999999998E-2</c:v>
                </c:pt>
                <c:pt idx="65">
                  <c:v>5.6500000000000002E-2</c:v>
                </c:pt>
                <c:pt idx="66">
                  <c:v>3.5349999999999999E-2</c:v>
                </c:pt>
                <c:pt idx="67">
                  <c:v>2.205E-2</c:v>
                </c:pt>
                <c:pt idx="68">
                  <c:v>1.37E-2</c:v>
                </c:pt>
                <c:pt idx="69">
                  <c:v>8.5500000000000003E-3</c:v>
                </c:pt>
                <c:pt idx="70">
                  <c:v>5.3499999999999997E-3</c:v>
                </c:pt>
                <c:pt idx="71">
                  <c:v>3.32E-3</c:v>
                </c:pt>
                <c:pt idx="72">
                  <c:v>2.0699999999999998E-3</c:v>
                </c:pt>
                <c:pt idx="73">
                  <c:v>1.2899999999999999E-3</c:v>
                </c:pt>
                <c:pt idx="74" formatCode="0.00E+00">
                  <c:v>8.0500000000000005E-4</c:v>
                </c:pt>
                <c:pt idx="75" formatCode="0.00E+00">
                  <c:v>5.0000000000000001E-4</c:v>
                </c:pt>
                <c:pt idx="76">
                  <c:v>0.2</c:v>
                </c:pt>
                <c:pt idx="77">
                  <c:v>0.12479999999999999</c:v>
                </c:pt>
                <c:pt idx="78">
                  <c:v>7.7600000000000002E-2</c:v>
                </c:pt>
                <c:pt idx="79">
                  <c:v>4.8399999999999999E-2</c:v>
                </c:pt>
                <c:pt idx="80">
                  <c:v>3.0120000000000001E-2</c:v>
                </c:pt>
                <c:pt idx="81">
                  <c:v>1.8759999999999999E-2</c:v>
                </c:pt>
                <c:pt idx="82">
                  <c:v>1.1679999999999999E-2</c:v>
                </c:pt>
                <c:pt idx="83">
                  <c:v>7.28E-3</c:v>
                </c:pt>
                <c:pt idx="84">
                  <c:v>4.5199999999999997E-3</c:v>
                </c:pt>
                <c:pt idx="85">
                  <c:v>2.8300000000000001E-3</c:v>
                </c:pt>
                <c:pt idx="86">
                  <c:v>1.7600000000000001E-3</c:v>
                </c:pt>
                <c:pt idx="87">
                  <c:v>1.1000000000000001E-3</c:v>
                </c:pt>
                <c:pt idx="88" formatCode="0.00E+00">
                  <c:v>6.8400000000000004E-4</c:v>
                </c:pt>
                <c:pt idx="89" formatCode="0.00E+00">
                  <c:v>4.28E-4</c:v>
                </c:pt>
                <c:pt idx="90" formatCode="0.00E+00">
                  <c:v>2.656E-4</c:v>
                </c:pt>
                <c:pt idx="91" formatCode="0.00E+00">
                  <c:v>1.6559999999999999E-4</c:v>
                </c:pt>
                <c:pt idx="92" formatCode="0.00E+00">
                  <c:v>1.032E-4</c:v>
                </c:pt>
                <c:pt idx="93" formatCode="0.00E+00">
                  <c:v>6.4399999999999993E-5</c:v>
                </c:pt>
                <c:pt idx="94" formatCode="0.00E+00">
                  <c:v>4.0000000000000003E-5</c:v>
                </c:pt>
              </c:numCache>
            </c:numRef>
          </c:xVal>
          <c:yVal>
            <c:numRef>
              <c:f>'200C'!$B$2:$B$96</c:f>
              <c:numCache>
                <c:formatCode>0.00E+00</c:formatCode>
                <c:ptCount val="95"/>
                <c:pt idx="0">
                  <c:v>232970000</c:v>
                </c:pt>
                <c:pt idx="1">
                  <c:v>215380000</c:v>
                </c:pt>
                <c:pt idx="2">
                  <c:v>199450000</c:v>
                </c:pt>
                <c:pt idx="3">
                  <c:v>184520000</c:v>
                </c:pt>
                <c:pt idx="4">
                  <c:v>170730000</c:v>
                </c:pt>
                <c:pt idx="5">
                  <c:v>158010000</c:v>
                </c:pt>
                <c:pt idx="6">
                  <c:v>145950000</c:v>
                </c:pt>
                <c:pt idx="7">
                  <c:v>134850000</c:v>
                </c:pt>
                <c:pt idx="8">
                  <c:v>124140000</c:v>
                </c:pt>
                <c:pt idx="9">
                  <c:v>114120000</c:v>
                </c:pt>
                <c:pt idx="10">
                  <c:v>104780000</c:v>
                </c:pt>
                <c:pt idx="11">
                  <c:v>96597000</c:v>
                </c:pt>
                <c:pt idx="12">
                  <c:v>88336000</c:v>
                </c:pt>
                <c:pt idx="13">
                  <c:v>81102000</c:v>
                </c:pt>
                <c:pt idx="14">
                  <c:v>74670000</c:v>
                </c:pt>
                <c:pt idx="15">
                  <c:v>67749000</c:v>
                </c:pt>
                <c:pt idx="16">
                  <c:v>62125000</c:v>
                </c:pt>
                <c:pt idx="17">
                  <c:v>56851000</c:v>
                </c:pt>
                <c:pt idx="18">
                  <c:v>52116000</c:v>
                </c:pt>
                <c:pt idx="19">
                  <c:v>144720000</c:v>
                </c:pt>
                <c:pt idx="20">
                  <c:v>132040000</c:v>
                </c:pt>
                <c:pt idx="21">
                  <c:v>120470000</c:v>
                </c:pt>
                <c:pt idx="22">
                  <c:v>110330000</c:v>
                </c:pt>
                <c:pt idx="23">
                  <c:v>100850000</c:v>
                </c:pt>
                <c:pt idx="24">
                  <c:v>92248000</c:v>
                </c:pt>
                <c:pt idx="25">
                  <c:v>84364000</c:v>
                </c:pt>
                <c:pt idx="26">
                  <c:v>77001000</c:v>
                </c:pt>
                <c:pt idx="27">
                  <c:v>70228000</c:v>
                </c:pt>
                <c:pt idx="28">
                  <c:v>64046000</c:v>
                </c:pt>
                <c:pt idx="29">
                  <c:v>58279000</c:v>
                </c:pt>
                <c:pt idx="30">
                  <c:v>53008000</c:v>
                </c:pt>
                <c:pt idx="31">
                  <c:v>48107000</c:v>
                </c:pt>
                <c:pt idx="32">
                  <c:v>43677000</c:v>
                </c:pt>
                <c:pt idx="33">
                  <c:v>39546000</c:v>
                </c:pt>
                <c:pt idx="34">
                  <c:v>35614000</c:v>
                </c:pt>
                <c:pt idx="35">
                  <c:v>32101000</c:v>
                </c:pt>
                <c:pt idx="36">
                  <c:v>28859000</c:v>
                </c:pt>
                <c:pt idx="37">
                  <c:v>26023000</c:v>
                </c:pt>
                <c:pt idx="38">
                  <c:v>80083000</c:v>
                </c:pt>
                <c:pt idx="39">
                  <c:v>72259000</c:v>
                </c:pt>
                <c:pt idx="40">
                  <c:v>65259000</c:v>
                </c:pt>
                <c:pt idx="41">
                  <c:v>58938000</c:v>
                </c:pt>
                <c:pt idx="42">
                  <c:v>53311000</c:v>
                </c:pt>
                <c:pt idx="43">
                  <c:v>48163000</c:v>
                </c:pt>
                <c:pt idx="44">
                  <c:v>43462000</c:v>
                </c:pt>
                <c:pt idx="45">
                  <c:v>39204000</c:v>
                </c:pt>
                <c:pt idx="46">
                  <c:v>35403000</c:v>
                </c:pt>
                <c:pt idx="47">
                  <c:v>31805000</c:v>
                </c:pt>
                <c:pt idx="48">
                  <c:v>28578000</c:v>
                </c:pt>
                <c:pt idx="49">
                  <c:v>25668000</c:v>
                </c:pt>
                <c:pt idx="50">
                  <c:v>22981000</c:v>
                </c:pt>
                <c:pt idx="51">
                  <c:v>20560000</c:v>
                </c:pt>
                <c:pt idx="52">
                  <c:v>18351000</c:v>
                </c:pt>
                <c:pt idx="53">
                  <c:v>16315000</c:v>
                </c:pt>
                <c:pt idx="54">
                  <c:v>14441000</c:v>
                </c:pt>
                <c:pt idx="55">
                  <c:v>12775000</c:v>
                </c:pt>
                <c:pt idx="56">
                  <c:v>11364000</c:v>
                </c:pt>
                <c:pt idx="57">
                  <c:v>42406000</c:v>
                </c:pt>
                <c:pt idx="58">
                  <c:v>37998000</c:v>
                </c:pt>
                <c:pt idx="59">
                  <c:v>33982000</c:v>
                </c:pt>
                <c:pt idx="60">
                  <c:v>30345000</c:v>
                </c:pt>
                <c:pt idx="61">
                  <c:v>27108000</c:v>
                </c:pt>
                <c:pt idx="62">
                  <c:v>24200000</c:v>
                </c:pt>
                <c:pt idx="63">
                  <c:v>21556000</c:v>
                </c:pt>
                <c:pt idx="64">
                  <c:v>19252000</c:v>
                </c:pt>
                <c:pt idx="65">
                  <c:v>17099000</c:v>
                </c:pt>
                <c:pt idx="66">
                  <c:v>15183000</c:v>
                </c:pt>
                <c:pt idx="67">
                  <c:v>13472000</c:v>
                </c:pt>
                <c:pt idx="68">
                  <c:v>11928000</c:v>
                </c:pt>
                <c:pt idx="69">
                  <c:v>10535000</c:v>
                </c:pt>
                <c:pt idx="70">
                  <c:v>9278800</c:v>
                </c:pt>
                <c:pt idx="71">
                  <c:v>8173900</c:v>
                </c:pt>
                <c:pt idx="72">
                  <c:v>7156200</c:v>
                </c:pt>
                <c:pt idx="73">
                  <c:v>6260600</c:v>
                </c:pt>
                <c:pt idx="74">
                  <c:v>5445300</c:v>
                </c:pt>
                <c:pt idx="75">
                  <c:v>4751300</c:v>
                </c:pt>
                <c:pt idx="76">
                  <c:v>22373000</c:v>
                </c:pt>
                <c:pt idx="77">
                  <c:v>20044000</c:v>
                </c:pt>
                <c:pt idx="78">
                  <c:v>17686000</c:v>
                </c:pt>
                <c:pt idx="79">
                  <c:v>15615000</c:v>
                </c:pt>
                <c:pt idx="80">
                  <c:v>13778000</c:v>
                </c:pt>
                <c:pt idx="81">
                  <c:v>12161000</c:v>
                </c:pt>
                <c:pt idx="82">
                  <c:v>10695000</c:v>
                </c:pt>
                <c:pt idx="83">
                  <c:v>9415500</c:v>
                </c:pt>
                <c:pt idx="84">
                  <c:v>8288700</c:v>
                </c:pt>
                <c:pt idx="85">
                  <c:v>7238600</c:v>
                </c:pt>
                <c:pt idx="86">
                  <c:v>6339600</c:v>
                </c:pt>
                <c:pt idx="87">
                  <c:v>5535400</c:v>
                </c:pt>
                <c:pt idx="88">
                  <c:v>4811100</c:v>
                </c:pt>
                <c:pt idx="89">
                  <c:v>4190900</c:v>
                </c:pt>
                <c:pt idx="90">
                  <c:v>3629800</c:v>
                </c:pt>
                <c:pt idx="91">
                  <c:v>3122200</c:v>
                </c:pt>
                <c:pt idx="92">
                  <c:v>2686500</c:v>
                </c:pt>
                <c:pt idx="93">
                  <c:v>2303800</c:v>
                </c:pt>
                <c:pt idx="94">
                  <c:v>1978500</c:v>
                </c:pt>
              </c:numCache>
            </c:numRef>
          </c:yVal>
          <c:smooth val="0"/>
        </c:ser>
        <c:ser>
          <c:idx val="1"/>
          <c:order val="1"/>
          <c:spPr>
            <a:ln w="28575">
              <a:noFill/>
            </a:ln>
          </c:spPr>
          <c:xVal>
            <c:numRef>
              <c:f>'200C'!$A$2:$A$96</c:f>
              <c:numCache>
                <c:formatCode>General</c:formatCode>
                <c:ptCount val="95"/>
                <c:pt idx="0">
                  <c:v>30000</c:v>
                </c:pt>
                <c:pt idx="1">
                  <c:v>18720</c:v>
                </c:pt>
                <c:pt idx="2">
                  <c:v>11640</c:v>
                </c:pt>
                <c:pt idx="3">
                  <c:v>7260</c:v>
                </c:pt>
                <c:pt idx="4">
                  <c:v>4518</c:v>
                </c:pt>
                <c:pt idx="5">
                  <c:v>2814</c:v>
                </c:pt>
                <c:pt idx="6">
                  <c:v>1752</c:v>
                </c:pt>
                <c:pt idx="7">
                  <c:v>1092</c:v>
                </c:pt>
                <c:pt idx="8">
                  <c:v>678</c:v>
                </c:pt>
                <c:pt idx="9">
                  <c:v>424.2</c:v>
                </c:pt>
                <c:pt idx="10">
                  <c:v>264.60000000000002</c:v>
                </c:pt>
                <c:pt idx="11">
                  <c:v>164.4</c:v>
                </c:pt>
                <c:pt idx="12">
                  <c:v>102.6</c:v>
                </c:pt>
                <c:pt idx="13">
                  <c:v>64.2</c:v>
                </c:pt>
                <c:pt idx="14">
                  <c:v>39.840000000000003</c:v>
                </c:pt>
                <c:pt idx="15">
                  <c:v>24.84</c:v>
                </c:pt>
                <c:pt idx="16">
                  <c:v>15.48</c:v>
                </c:pt>
                <c:pt idx="17">
                  <c:v>9.66</c:v>
                </c:pt>
                <c:pt idx="18">
                  <c:v>6</c:v>
                </c:pt>
                <c:pt idx="19">
                  <c:v>1250</c:v>
                </c:pt>
                <c:pt idx="20">
                  <c:v>780</c:v>
                </c:pt>
                <c:pt idx="21">
                  <c:v>485</c:v>
                </c:pt>
                <c:pt idx="22">
                  <c:v>302.5</c:v>
                </c:pt>
                <c:pt idx="23">
                  <c:v>188.25</c:v>
                </c:pt>
                <c:pt idx="24">
                  <c:v>117.25</c:v>
                </c:pt>
                <c:pt idx="25">
                  <c:v>73</c:v>
                </c:pt>
                <c:pt idx="26">
                  <c:v>45.5</c:v>
                </c:pt>
                <c:pt idx="27">
                  <c:v>28.25</c:v>
                </c:pt>
                <c:pt idx="28">
                  <c:v>17.675000000000001</c:v>
                </c:pt>
                <c:pt idx="29">
                  <c:v>11.025</c:v>
                </c:pt>
                <c:pt idx="30">
                  <c:v>6.85</c:v>
                </c:pt>
                <c:pt idx="31">
                  <c:v>4.2750000000000004</c:v>
                </c:pt>
                <c:pt idx="32">
                  <c:v>2.6749999999999998</c:v>
                </c:pt>
                <c:pt idx="33">
                  <c:v>1.66</c:v>
                </c:pt>
                <c:pt idx="34">
                  <c:v>1.0349999999999999</c:v>
                </c:pt>
                <c:pt idx="35">
                  <c:v>0.64500000000000002</c:v>
                </c:pt>
                <c:pt idx="36">
                  <c:v>0.40250000000000002</c:v>
                </c:pt>
                <c:pt idx="37">
                  <c:v>0.25</c:v>
                </c:pt>
                <c:pt idx="38">
                  <c:v>50</c:v>
                </c:pt>
                <c:pt idx="39">
                  <c:v>31.2</c:v>
                </c:pt>
                <c:pt idx="40">
                  <c:v>19.399999999999999</c:v>
                </c:pt>
                <c:pt idx="41">
                  <c:v>12.1</c:v>
                </c:pt>
                <c:pt idx="42">
                  <c:v>7.53</c:v>
                </c:pt>
                <c:pt idx="43">
                  <c:v>4.6900000000000004</c:v>
                </c:pt>
                <c:pt idx="44">
                  <c:v>2.92</c:v>
                </c:pt>
                <c:pt idx="45">
                  <c:v>1.82</c:v>
                </c:pt>
                <c:pt idx="46">
                  <c:v>1.1299999999999999</c:v>
                </c:pt>
                <c:pt idx="47">
                  <c:v>0.70699999999999996</c:v>
                </c:pt>
                <c:pt idx="48">
                  <c:v>0.441</c:v>
                </c:pt>
                <c:pt idx="49">
                  <c:v>0.27400000000000002</c:v>
                </c:pt>
                <c:pt idx="50">
                  <c:v>0.17100000000000001</c:v>
                </c:pt>
                <c:pt idx="51">
                  <c:v>0.107</c:v>
                </c:pt>
                <c:pt idx="52">
                  <c:v>6.6400000000000001E-2</c:v>
                </c:pt>
                <c:pt idx="53">
                  <c:v>4.1399999999999999E-2</c:v>
                </c:pt>
                <c:pt idx="54">
                  <c:v>2.58E-2</c:v>
                </c:pt>
                <c:pt idx="55">
                  <c:v>1.61E-2</c:v>
                </c:pt>
                <c:pt idx="56">
                  <c:v>0.01</c:v>
                </c:pt>
                <c:pt idx="57">
                  <c:v>2.5</c:v>
                </c:pt>
                <c:pt idx="58">
                  <c:v>1.56</c:v>
                </c:pt>
                <c:pt idx="59">
                  <c:v>0.97</c:v>
                </c:pt>
                <c:pt idx="60">
                  <c:v>0.60499999999999998</c:v>
                </c:pt>
                <c:pt idx="61">
                  <c:v>0.3765</c:v>
                </c:pt>
                <c:pt idx="62">
                  <c:v>0.23449999999999999</c:v>
                </c:pt>
                <c:pt idx="63">
                  <c:v>0.14599999999999999</c:v>
                </c:pt>
                <c:pt idx="64">
                  <c:v>9.0999999999999998E-2</c:v>
                </c:pt>
                <c:pt idx="65">
                  <c:v>5.6500000000000002E-2</c:v>
                </c:pt>
                <c:pt idx="66">
                  <c:v>3.5349999999999999E-2</c:v>
                </c:pt>
                <c:pt idx="67">
                  <c:v>2.205E-2</c:v>
                </c:pt>
                <c:pt idx="68">
                  <c:v>1.37E-2</c:v>
                </c:pt>
                <c:pt idx="69">
                  <c:v>8.5500000000000003E-3</c:v>
                </c:pt>
                <c:pt idx="70">
                  <c:v>5.3499999999999997E-3</c:v>
                </c:pt>
                <c:pt idx="71">
                  <c:v>3.32E-3</c:v>
                </c:pt>
                <c:pt idx="72">
                  <c:v>2.0699999999999998E-3</c:v>
                </c:pt>
                <c:pt idx="73">
                  <c:v>1.2899999999999999E-3</c:v>
                </c:pt>
                <c:pt idx="74" formatCode="0.00E+00">
                  <c:v>8.0500000000000005E-4</c:v>
                </c:pt>
                <c:pt idx="75" formatCode="0.00E+00">
                  <c:v>5.0000000000000001E-4</c:v>
                </c:pt>
                <c:pt idx="76">
                  <c:v>0.2</c:v>
                </c:pt>
                <c:pt idx="77">
                  <c:v>0.12479999999999999</c:v>
                </c:pt>
                <c:pt idx="78">
                  <c:v>7.7600000000000002E-2</c:v>
                </c:pt>
                <c:pt idx="79">
                  <c:v>4.8399999999999999E-2</c:v>
                </c:pt>
                <c:pt idx="80">
                  <c:v>3.0120000000000001E-2</c:v>
                </c:pt>
                <c:pt idx="81">
                  <c:v>1.8759999999999999E-2</c:v>
                </c:pt>
                <c:pt idx="82">
                  <c:v>1.1679999999999999E-2</c:v>
                </c:pt>
                <c:pt idx="83">
                  <c:v>7.28E-3</c:v>
                </c:pt>
                <c:pt idx="84">
                  <c:v>4.5199999999999997E-3</c:v>
                </c:pt>
                <c:pt idx="85">
                  <c:v>2.8300000000000001E-3</c:v>
                </c:pt>
                <c:pt idx="86">
                  <c:v>1.7600000000000001E-3</c:v>
                </c:pt>
                <c:pt idx="87">
                  <c:v>1.1000000000000001E-3</c:v>
                </c:pt>
                <c:pt idx="88" formatCode="0.00E+00">
                  <c:v>6.8400000000000004E-4</c:v>
                </c:pt>
                <c:pt idx="89" formatCode="0.00E+00">
                  <c:v>4.28E-4</c:v>
                </c:pt>
                <c:pt idx="90" formatCode="0.00E+00">
                  <c:v>2.656E-4</c:v>
                </c:pt>
                <c:pt idx="91" formatCode="0.00E+00">
                  <c:v>1.6559999999999999E-4</c:v>
                </c:pt>
                <c:pt idx="92" formatCode="0.00E+00">
                  <c:v>1.032E-4</c:v>
                </c:pt>
                <c:pt idx="93" formatCode="0.00E+00">
                  <c:v>6.4399999999999993E-5</c:v>
                </c:pt>
                <c:pt idx="94" formatCode="0.00E+00">
                  <c:v>4.0000000000000003E-5</c:v>
                </c:pt>
              </c:numCache>
            </c:numRef>
          </c:xVal>
          <c:yVal>
            <c:numRef>
              <c:f>'200C'!$G$2:$G$96</c:f>
              <c:numCache>
                <c:formatCode>General</c:formatCode>
                <c:ptCount val="95"/>
                <c:pt idx="0">
                  <c:v>247074835.26873207</c:v>
                </c:pt>
                <c:pt idx="1">
                  <c:v>236941452.94489774</c:v>
                </c:pt>
                <c:pt idx="2">
                  <c:v>219026754.89317432</c:v>
                </c:pt>
                <c:pt idx="3">
                  <c:v>196486941.08585688</c:v>
                </c:pt>
                <c:pt idx="4">
                  <c:v>176609381.55269545</c:v>
                </c:pt>
                <c:pt idx="5">
                  <c:v>162588058.26526213</c:v>
                </c:pt>
                <c:pt idx="6">
                  <c:v>151096098.32583073</c:v>
                </c:pt>
                <c:pt idx="7">
                  <c:v>138445023.13560817</c:v>
                </c:pt>
                <c:pt idx="8">
                  <c:v>125004884.55213958</c:v>
                </c:pt>
                <c:pt idx="9">
                  <c:v>114287617.83716089</c:v>
                </c:pt>
                <c:pt idx="10">
                  <c:v>106468818.86275327</c:v>
                </c:pt>
                <c:pt idx="11">
                  <c:v>99082018.296318471</c:v>
                </c:pt>
                <c:pt idx="12">
                  <c:v>90262205.996333018</c:v>
                </c:pt>
                <c:pt idx="13">
                  <c:v>81017251.109245107</c:v>
                </c:pt>
                <c:pt idx="14">
                  <c:v>73532925.34581849</c:v>
                </c:pt>
                <c:pt idx="15">
                  <c:v>68140604.237886563</c:v>
                </c:pt>
                <c:pt idx="16">
                  <c:v>62935751.696995497</c:v>
                </c:pt>
                <c:pt idx="17">
                  <c:v>56720753.761461452</c:v>
                </c:pt>
                <c:pt idx="18">
                  <c:v>50327342.283482119</c:v>
                </c:pt>
                <c:pt idx="19">
                  <c:v>142249436.74820894</c:v>
                </c:pt>
                <c:pt idx="20">
                  <c:v>128821439.03267702</c:v>
                </c:pt>
                <c:pt idx="21">
                  <c:v>116989821.98787315</c:v>
                </c:pt>
                <c:pt idx="22">
                  <c:v>108506307.2342625</c:v>
                </c:pt>
                <c:pt idx="23">
                  <c:v>101297076.13070676</c:v>
                </c:pt>
                <c:pt idx="24">
                  <c:v>92912048.688294858</c:v>
                </c:pt>
                <c:pt idx="25">
                  <c:v>83442408.970782667</c:v>
                </c:pt>
                <c:pt idx="26">
                  <c:v>75359492.155716956</c:v>
                </c:pt>
                <c:pt idx="27">
                  <c:v>69503938.718009412</c:v>
                </c:pt>
                <c:pt idx="28">
                  <c:v>64481106.025514401</c:v>
                </c:pt>
                <c:pt idx="29">
                  <c:v>58551656.613875873</c:v>
                </c:pt>
                <c:pt idx="30">
                  <c:v>52005874.019072324</c:v>
                </c:pt>
                <c:pt idx="31">
                  <c:v>46633765.42314779</c:v>
                </c:pt>
                <c:pt idx="32">
                  <c:v>42792716.889378183</c:v>
                </c:pt>
                <c:pt idx="33">
                  <c:v>39282684.350646749</c:v>
                </c:pt>
                <c:pt idx="34">
                  <c:v>35182788.350759037</c:v>
                </c:pt>
                <c:pt idx="35">
                  <c:v>30815615.923427168</c:v>
                </c:pt>
                <c:pt idx="36">
                  <c:v>27307205.631856918</c:v>
                </c:pt>
                <c:pt idx="37">
                  <c:v>24783777.080547351</c:v>
                </c:pt>
                <c:pt idx="38">
                  <c:v>76774736.468306169</c:v>
                </c:pt>
                <c:pt idx="39">
                  <c:v>70591496.894580945</c:v>
                </c:pt>
                <c:pt idx="40">
                  <c:v>65515427.64617198</c:v>
                </c:pt>
                <c:pt idx="41">
                  <c:v>59809266.178009868</c:v>
                </c:pt>
                <c:pt idx="42">
                  <c:v>53267646.926631279</c:v>
                </c:pt>
                <c:pt idx="43">
                  <c:v>47552922.295445412</c:v>
                </c:pt>
                <c:pt idx="44">
                  <c:v>43438691.045005076</c:v>
                </c:pt>
                <c:pt idx="45">
                  <c:v>39991918.64954631</c:v>
                </c:pt>
                <c:pt idx="46">
                  <c:v>35996637.189832173</c:v>
                </c:pt>
                <c:pt idx="47">
                  <c:v>31625582.089543149</c:v>
                </c:pt>
                <c:pt idx="48">
                  <c:v>27894216.349955443</c:v>
                </c:pt>
                <c:pt idx="49">
                  <c:v>25222107.224746265</c:v>
                </c:pt>
                <c:pt idx="50">
                  <c:v>22982845.832190868</c:v>
                </c:pt>
                <c:pt idx="51">
                  <c:v>20452696.152612489</c:v>
                </c:pt>
                <c:pt idx="52">
                  <c:v>17684941.430835776</c:v>
                </c:pt>
                <c:pt idx="53">
                  <c:v>15438543.177202247</c:v>
                </c:pt>
                <c:pt idx="54">
                  <c:v>13860561.968807904</c:v>
                </c:pt>
                <c:pt idx="55">
                  <c:v>12522638.80235469</c:v>
                </c:pt>
                <c:pt idx="56">
                  <c:v>11009876.785277709</c:v>
                </c:pt>
                <c:pt idx="57">
                  <c:v>42303664.199709766</c:v>
                </c:pt>
                <c:pt idx="58">
                  <c:v>38787762.118239649</c:v>
                </c:pt>
                <c:pt idx="59">
                  <c:v>34573593.561797917</c:v>
                </c:pt>
                <c:pt idx="60">
                  <c:v>30271615.198906995</c:v>
                </c:pt>
                <c:pt idx="61">
                  <c:v>26904237.387128897</c:v>
                </c:pt>
                <c:pt idx="62">
                  <c:v>24482957.528521195</c:v>
                </c:pt>
                <c:pt idx="63">
                  <c:v>22179142.603730846</c:v>
                </c:pt>
                <c:pt idx="64">
                  <c:v>19500968.484785601</c:v>
                </c:pt>
                <c:pt idx="65">
                  <c:v>16835043.551393591</c:v>
                </c:pt>
                <c:pt idx="66">
                  <c:v>14851309.527199689</c:v>
                </c:pt>
                <c:pt idx="67">
                  <c:v>13415427.486222487</c:v>
                </c:pt>
                <c:pt idx="68">
                  <c:v>12034715.783713654</c:v>
                </c:pt>
                <c:pt idx="69">
                  <c:v>10481419.495168803</c:v>
                </c:pt>
                <c:pt idx="70">
                  <c:v>9012944.6871405281</c:v>
                </c:pt>
                <c:pt idx="71">
                  <c:v>7903075.5486169765</c:v>
                </c:pt>
                <c:pt idx="72">
                  <c:v>7087612.5403583599</c:v>
                </c:pt>
                <c:pt idx="73">
                  <c:v>6260741.1645505941</c:v>
                </c:pt>
                <c:pt idx="74">
                  <c:v>5313048.8223131476</c:v>
                </c:pt>
                <c:pt idx="75">
                  <c:v>4418819.8725610394</c:v>
                </c:pt>
                <c:pt idx="76">
                  <c:v>23737355.23299326</c:v>
                </c:pt>
                <c:pt idx="77">
                  <c:v>21330092.406504955</c:v>
                </c:pt>
                <c:pt idx="78">
                  <c:v>18566398.391775273</c:v>
                </c:pt>
                <c:pt idx="79">
                  <c:v>16098550.24386433</c:v>
                </c:pt>
                <c:pt idx="80">
                  <c:v>14324168.40697599</c:v>
                </c:pt>
                <c:pt idx="81">
                  <c:v>12962643.285733545</c:v>
                </c:pt>
                <c:pt idx="82">
                  <c:v>11525741.818811163</c:v>
                </c:pt>
                <c:pt idx="83">
                  <c:v>9947806.0268901121</c:v>
                </c:pt>
                <c:pt idx="84">
                  <c:v>8572848.4092024602</c:v>
                </c:pt>
                <c:pt idx="85">
                  <c:v>7610507.058934167</c:v>
                </c:pt>
                <c:pt idx="86">
                  <c:v>6817577.7673074184</c:v>
                </c:pt>
                <c:pt idx="87">
                  <c:v>5949822.6560246423</c:v>
                </c:pt>
                <c:pt idx="88">
                  <c:v>4986529.3375565633</c:v>
                </c:pt>
                <c:pt idx="89">
                  <c:v>4178639.55689266</c:v>
                </c:pt>
                <c:pt idx="90">
                  <c:v>3611318.8054644535</c:v>
                </c:pt>
                <c:pt idx="91">
                  <c:v>3191794.9210978127</c:v>
                </c:pt>
                <c:pt idx="92">
                  <c:v>2775882.3362536142</c:v>
                </c:pt>
                <c:pt idx="93">
                  <c:v>2359714.772647439</c:v>
                </c:pt>
                <c:pt idx="94">
                  <c:v>2020574.2246116893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1291776"/>
        <c:axId val="41293312"/>
      </c:scatterChart>
      <c:valAx>
        <c:axId val="41291776"/>
        <c:scaling>
          <c:logBase val="10"/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41293312"/>
        <c:crosses val="autoZero"/>
        <c:crossBetween val="midCat"/>
      </c:valAx>
      <c:valAx>
        <c:axId val="41293312"/>
        <c:scaling>
          <c:logBase val="10"/>
          <c:orientation val="minMax"/>
        </c:scaling>
        <c:delete val="0"/>
        <c:axPos val="l"/>
        <c:majorGridlines/>
        <c:numFmt formatCode="0.00E+00" sourceLinked="1"/>
        <c:majorTickMark val="out"/>
        <c:minorTickMark val="none"/>
        <c:tickLblPos val="nextTo"/>
        <c:crossAx val="41291776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'200C'!$A$2:$A$96</c:f>
              <c:numCache>
                <c:formatCode>General</c:formatCode>
                <c:ptCount val="95"/>
                <c:pt idx="0">
                  <c:v>30000</c:v>
                </c:pt>
                <c:pt idx="1">
                  <c:v>18720</c:v>
                </c:pt>
                <c:pt idx="2">
                  <c:v>11640</c:v>
                </c:pt>
                <c:pt idx="3">
                  <c:v>7260</c:v>
                </c:pt>
                <c:pt idx="4">
                  <c:v>4518</c:v>
                </c:pt>
                <c:pt idx="5">
                  <c:v>2814</c:v>
                </c:pt>
                <c:pt idx="6">
                  <c:v>1752</c:v>
                </c:pt>
                <c:pt idx="7">
                  <c:v>1092</c:v>
                </c:pt>
                <c:pt idx="8">
                  <c:v>678</c:v>
                </c:pt>
                <c:pt idx="9">
                  <c:v>424.2</c:v>
                </c:pt>
                <c:pt idx="10">
                  <c:v>264.60000000000002</c:v>
                </c:pt>
                <c:pt idx="11">
                  <c:v>164.4</c:v>
                </c:pt>
                <c:pt idx="12">
                  <c:v>102.6</c:v>
                </c:pt>
                <c:pt idx="13">
                  <c:v>64.2</c:v>
                </c:pt>
                <c:pt idx="14">
                  <c:v>39.840000000000003</c:v>
                </c:pt>
                <c:pt idx="15">
                  <c:v>24.84</c:v>
                </c:pt>
                <c:pt idx="16">
                  <c:v>15.48</c:v>
                </c:pt>
                <c:pt idx="17">
                  <c:v>9.66</c:v>
                </c:pt>
                <c:pt idx="18">
                  <c:v>6</c:v>
                </c:pt>
                <c:pt idx="19">
                  <c:v>1250</c:v>
                </c:pt>
                <c:pt idx="20">
                  <c:v>780</c:v>
                </c:pt>
                <c:pt idx="21">
                  <c:v>485</c:v>
                </c:pt>
                <c:pt idx="22">
                  <c:v>302.5</c:v>
                </c:pt>
                <c:pt idx="23">
                  <c:v>188.25</c:v>
                </c:pt>
                <c:pt idx="24">
                  <c:v>117.25</c:v>
                </c:pt>
                <c:pt idx="25">
                  <c:v>73</c:v>
                </c:pt>
                <c:pt idx="26">
                  <c:v>45.5</c:v>
                </c:pt>
                <c:pt idx="27">
                  <c:v>28.25</c:v>
                </c:pt>
                <c:pt idx="28">
                  <c:v>17.675000000000001</c:v>
                </c:pt>
                <c:pt idx="29">
                  <c:v>11.025</c:v>
                </c:pt>
                <c:pt idx="30">
                  <c:v>6.85</c:v>
                </c:pt>
                <c:pt idx="31">
                  <c:v>4.2750000000000004</c:v>
                </c:pt>
                <c:pt idx="32">
                  <c:v>2.6749999999999998</c:v>
                </c:pt>
                <c:pt idx="33">
                  <c:v>1.66</c:v>
                </c:pt>
                <c:pt idx="34">
                  <c:v>1.0349999999999999</c:v>
                </c:pt>
                <c:pt idx="35">
                  <c:v>0.64500000000000002</c:v>
                </c:pt>
                <c:pt idx="36">
                  <c:v>0.40250000000000002</c:v>
                </c:pt>
                <c:pt idx="37">
                  <c:v>0.25</c:v>
                </c:pt>
                <c:pt idx="38">
                  <c:v>50</c:v>
                </c:pt>
                <c:pt idx="39">
                  <c:v>31.2</c:v>
                </c:pt>
                <c:pt idx="40">
                  <c:v>19.399999999999999</c:v>
                </c:pt>
                <c:pt idx="41">
                  <c:v>12.1</c:v>
                </c:pt>
                <c:pt idx="42">
                  <c:v>7.53</c:v>
                </c:pt>
                <c:pt idx="43">
                  <c:v>4.6900000000000004</c:v>
                </c:pt>
                <c:pt idx="44">
                  <c:v>2.92</c:v>
                </c:pt>
                <c:pt idx="45">
                  <c:v>1.82</c:v>
                </c:pt>
                <c:pt idx="46">
                  <c:v>1.1299999999999999</c:v>
                </c:pt>
                <c:pt idx="47">
                  <c:v>0.70699999999999996</c:v>
                </c:pt>
                <c:pt idx="48">
                  <c:v>0.441</c:v>
                </c:pt>
                <c:pt idx="49">
                  <c:v>0.27400000000000002</c:v>
                </c:pt>
                <c:pt idx="50">
                  <c:v>0.17100000000000001</c:v>
                </c:pt>
                <c:pt idx="51">
                  <c:v>0.107</c:v>
                </c:pt>
                <c:pt idx="52">
                  <c:v>6.6400000000000001E-2</c:v>
                </c:pt>
                <c:pt idx="53">
                  <c:v>4.1399999999999999E-2</c:v>
                </c:pt>
                <c:pt idx="54">
                  <c:v>2.58E-2</c:v>
                </c:pt>
                <c:pt idx="55">
                  <c:v>1.61E-2</c:v>
                </c:pt>
                <c:pt idx="56">
                  <c:v>0.01</c:v>
                </c:pt>
                <c:pt idx="57">
                  <c:v>2.5</c:v>
                </c:pt>
                <c:pt idx="58">
                  <c:v>1.56</c:v>
                </c:pt>
                <c:pt idx="59">
                  <c:v>0.97</c:v>
                </c:pt>
                <c:pt idx="60">
                  <c:v>0.60499999999999998</c:v>
                </c:pt>
                <c:pt idx="61">
                  <c:v>0.3765</c:v>
                </c:pt>
                <c:pt idx="62">
                  <c:v>0.23449999999999999</c:v>
                </c:pt>
                <c:pt idx="63">
                  <c:v>0.14599999999999999</c:v>
                </c:pt>
                <c:pt idx="64">
                  <c:v>9.0999999999999998E-2</c:v>
                </c:pt>
                <c:pt idx="65">
                  <c:v>5.6500000000000002E-2</c:v>
                </c:pt>
                <c:pt idx="66">
                  <c:v>3.5349999999999999E-2</c:v>
                </c:pt>
                <c:pt idx="67">
                  <c:v>2.205E-2</c:v>
                </c:pt>
                <c:pt idx="68">
                  <c:v>1.37E-2</c:v>
                </c:pt>
                <c:pt idx="69">
                  <c:v>8.5500000000000003E-3</c:v>
                </c:pt>
                <c:pt idx="70">
                  <c:v>5.3499999999999997E-3</c:v>
                </c:pt>
                <c:pt idx="71">
                  <c:v>3.32E-3</c:v>
                </c:pt>
                <c:pt idx="72">
                  <c:v>2.0699999999999998E-3</c:v>
                </c:pt>
                <c:pt idx="73">
                  <c:v>1.2899999999999999E-3</c:v>
                </c:pt>
                <c:pt idx="74" formatCode="0.00E+00">
                  <c:v>8.0500000000000005E-4</c:v>
                </c:pt>
                <c:pt idx="75" formatCode="0.00E+00">
                  <c:v>5.0000000000000001E-4</c:v>
                </c:pt>
                <c:pt idx="76">
                  <c:v>0.2</c:v>
                </c:pt>
                <c:pt idx="77">
                  <c:v>0.12479999999999999</c:v>
                </c:pt>
                <c:pt idx="78">
                  <c:v>7.7600000000000002E-2</c:v>
                </c:pt>
                <c:pt idx="79">
                  <c:v>4.8399999999999999E-2</c:v>
                </c:pt>
                <c:pt idx="80">
                  <c:v>3.0120000000000001E-2</c:v>
                </c:pt>
                <c:pt idx="81">
                  <c:v>1.8759999999999999E-2</c:v>
                </c:pt>
                <c:pt idx="82">
                  <c:v>1.1679999999999999E-2</c:v>
                </c:pt>
                <c:pt idx="83">
                  <c:v>7.28E-3</c:v>
                </c:pt>
                <c:pt idx="84">
                  <c:v>4.5199999999999997E-3</c:v>
                </c:pt>
                <c:pt idx="85">
                  <c:v>2.8300000000000001E-3</c:v>
                </c:pt>
                <c:pt idx="86">
                  <c:v>1.7600000000000001E-3</c:v>
                </c:pt>
                <c:pt idx="87">
                  <c:v>1.1000000000000001E-3</c:v>
                </c:pt>
                <c:pt idx="88" formatCode="0.00E+00">
                  <c:v>6.8400000000000004E-4</c:v>
                </c:pt>
                <c:pt idx="89" formatCode="0.00E+00">
                  <c:v>4.28E-4</c:v>
                </c:pt>
                <c:pt idx="90" formatCode="0.00E+00">
                  <c:v>2.656E-4</c:v>
                </c:pt>
                <c:pt idx="91" formatCode="0.00E+00">
                  <c:v>1.6559999999999999E-4</c:v>
                </c:pt>
                <c:pt idx="92" formatCode="0.00E+00">
                  <c:v>1.032E-4</c:v>
                </c:pt>
                <c:pt idx="93" formatCode="0.00E+00">
                  <c:v>6.4399999999999993E-5</c:v>
                </c:pt>
                <c:pt idx="94" formatCode="0.00E+00">
                  <c:v>4.0000000000000003E-5</c:v>
                </c:pt>
              </c:numCache>
            </c:numRef>
          </c:xVal>
          <c:yVal>
            <c:numRef>
              <c:f>'200C'!$C$2:$C$96</c:f>
              <c:numCache>
                <c:formatCode>General</c:formatCode>
                <c:ptCount val="95"/>
                <c:pt idx="0">
                  <c:v>13.77</c:v>
                </c:pt>
                <c:pt idx="1">
                  <c:v>14.08</c:v>
                </c:pt>
                <c:pt idx="2">
                  <c:v>14.37</c:v>
                </c:pt>
                <c:pt idx="3">
                  <c:v>14.68</c:v>
                </c:pt>
                <c:pt idx="4">
                  <c:v>14.87</c:v>
                </c:pt>
                <c:pt idx="5">
                  <c:v>15.12</c:v>
                </c:pt>
                <c:pt idx="6">
                  <c:v>15.4</c:v>
                </c:pt>
                <c:pt idx="7">
                  <c:v>15.54</c:v>
                </c:pt>
                <c:pt idx="8">
                  <c:v>15.95</c:v>
                </c:pt>
                <c:pt idx="9">
                  <c:v>16.18</c:v>
                </c:pt>
                <c:pt idx="10">
                  <c:v>16.399999999999999</c:v>
                </c:pt>
                <c:pt idx="11">
                  <c:v>16.579999999999998</c:v>
                </c:pt>
                <c:pt idx="12">
                  <c:v>16.920000000000002</c:v>
                </c:pt>
                <c:pt idx="13">
                  <c:v>17.440000000000001</c:v>
                </c:pt>
                <c:pt idx="14">
                  <c:v>17.77</c:v>
                </c:pt>
                <c:pt idx="15">
                  <c:v>18.28</c:v>
                </c:pt>
                <c:pt idx="16">
                  <c:v>18.579999999999998</c:v>
                </c:pt>
                <c:pt idx="17">
                  <c:v>18.989999999999998</c:v>
                </c:pt>
                <c:pt idx="18">
                  <c:v>19.579999999999998</c:v>
                </c:pt>
                <c:pt idx="19">
                  <c:v>16.350000000000001</c:v>
                </c:pt>
                <c:pt idx="20">
                  <c:v>16.59</c:v>
                </c:pt>
                <c:pt idx="21">
                  <c:v>16.77</c:v>
                </c:pt>
                <c:pt idx="22">
                  <c:v>16.940000000000001</c:v>
                </c:pt>
                <c:pt idx="23">
                  <c:v>17.100000000000001</c:v>
                </c:pt>
                <c:pt idx="24">
                  <c:v>17.21</c:v>
                </c:pt>
                <c:pt idx="25">
                  <c:v>17.34</c:v>
                </c:pt>
                <c:pt idx="26">
                  <c:v>17.57</c:v>
                </c:pt>
                <c:pt idx="27">
                  <c:v>17.809999999999999</c:v>
                </c:pt>
                <c:pt idx="28">
                  <c:v>18.02</c:v>
                </c:pt>
                <c:pt idx="29">
                  <c:v>18.27</c:v>
                </c:pt>
                <c:pt idx="30">
                  <c:v>18.579999999999998</c:v>
                </c:pt>
                <c:pt idx="31">
                  <c:v>19.05</c:v>
                </c:pt>
                <c:pt idx="32">
                  <c:v>19.29</c:v>
                </c:pt>
                <c:pt idx="33">
                  <c:v>19.87</c:v>
                </c:pt>
                <c:pt idx="34">
                  <c:v>20.16</c:v>
                </c:pt>
                <c:pt idx="35">
                  <c:v>20.68</c:v>
                </c:pt>
                <c:pt idx="36">
                  <c:v>21.24</c:v>
                </c:pt>
                <c:pt idx="37">
                  <c:v>21.88</c:v>
                </c:pt>
                <c:pt idx="38">
                  <c:v>18.86</c:v>
                </c:pt>
                <c:pt idx="39">
                  <c:v>19.079999999999998</c:v>
                </c:pt>
                <c:pt idx="40">
                  <c:v>19.18</c:v>
                </c:pt>
                <c:pt idx="41">
                  <c:v>19.3</c:v>
                </c:pt>
                <c:pt idx="42">
                  <c:v>19.39</c:v>
                </c:pt>
                <c:pt idx="43">
                  <c:v>19.52</c:v>
                </c:pt>
                <c:pt idx="44">
                  <c:v>19.71</c:v>
                </c:pt>
                <c:pt idx="45">
                  <c:v>19.86</c:v>
                </c:pt>
                <c:pt idx="46">
                  <c:v>20.13</c:v>
                </c:pt>
                <c:pt idx="47">
                  <c:v>20.37</c:v>
                </c:pt>
                <c:pt idx="48">
                  <c:v>20.75</c:v>
                </c:pt>
                <c:pt idx="49">
                  <c:v>21.04</c:v>
                </c:pt>
                <c:pt idx="50">
                  <c:v>21.48</c:v>
                </c:pt>
                <c:pt idx="51">
                  <c:v>21.92</c:v>
                </c:pt>
                <c:pt idx="52">
                  <c:v>22.52</c:v>
                </c:pt>
                <c:pt idx="53">
                  <c:v>22.95</c:v>
                </c:pt>
                <c:pt idx="54">
                  <c:v>23.66</c:v>
                </c:pt>
                <c:pt idx="55">
                  <c:v>24.25</c:v>
                </c:pt>
                <c:pt idx="56">
                  <c:v>24.92</c:v>
                </c:pt>
                <c:pt idx="57">
                  <c:v>21.14</c:v>
                </c:pt>
                <c:pt idx="58">
                  <c:v>21.4</c:v>
                </c:pt>
                <c:pt idx="59">
                  <c:v>21.55</c:v>
                </c:pt>
                <c:pt idx="60">
                  <c:v>21.62</c:v>
                </c:pt>
                <c:pt idx="61">
                  <c:v>21.74</c:v>
                </c:pt>
                <c:pt idx="62">
                  <c:v>21.96</c:v>
                </c:pt>
                <c:pt idx="63">
                  <c:v>22.1</c:v>
                </c:pt>
                <c:pt idx="64">
                  <c:v>22.38</c:v>
                </c:pt>
                <c:pt idx="65">
                  <c:v>22.6</c:v>
                </c:pt>
                <c:pt idx="66">
                  <c:v>22.99</c:v>
                </c:pt>
                <c:pt idx="67">
                  <c:v>23.32</c:v>
                </c:pt>
                <c:pt idx="68">
                  <c:v>23.7</c:v>
                </c:pt>
                <c:pt idx="69">
                  <c:v>24.23</c:v>
                </c:pt>
                <c:pt idx="70">
                  <c:v>24.72</c:v>
                </c:pt>
                <c:pt idx="71">
                  <c:v>25.29</c:v>
                </c:pt>
                <c:pt idx="72">
                  <c:v>25.94</c:v>
                </c:pt>
                <c:pt idx="73">
                  <c:v>26.6</c:v>
                </c:pt>
                <c:pt idx="74">
                  <c:v>27.34</c:v>
                </c:pt>
                <c:pt idx="75">
                  <c:v>28.17</c:v>
                </c:pt>
                <c:pt idx="76">
                  <c:v>23.13</c:v>
                </c:pt>
                <c:pt idx="77">
                  <c:v>23.79</c:v>
                </c:pt>
                <c:pt idx="78">
                  <c:v>23.76</c:v>
                </c:pt>
                <c:pt idx="79">
                  <c:v>24.05</c:v>
                </c:pt>
                <c:pt idx="80">
                  <c:v>24.16</c:v>
                </c:pt>
                <c:pt idx="81">
                  <c:v>24.38</c:v>
                </c:pt>
                <c:pt idx="82">
                  <c:v>24.56</c:v>
                </c:pt>
                <c:pt idx="83">
                  <c:v>24.99</c:v>
                </c:pt>
                <c:pt idx="84">
                  <c:v>25.16</c:v>
                </c:pt>
                <c:pt idx="85">
                  <c:v>25.52</c:v>
                </c:pt>
                <c:pt idx="86">
                  <c:v>26</c:v>
                </c:pt>
                <c:pt idx="87">
                  <c:v>26.47</c:v>
                </c:pt>
                <c:pt idx="88">
                  <c:v>27.12</c:v>
                </c:pt>
                <c:pt idx="89">
                  <c:v>27.58</c:v>
                </c:pt>
                <c:pt idx="90">
                  <c:v>28.61</c:v>
                </c:pt>
                <c:pt idx="91">
                  <c:v>29.02</c:v>
                </c:pt>
                <c:pt idx="92">
                  <c:v>29.99</c:v>
                </c:pt>
                <c:pt idx="93">
                  <c:v>30.6</c:v>
                </c:pt>
                <c:pt idx="94">
                  <c:v>31.34</c:v>
                </c:pt>
              </c:numCache>
            </c:numRef>
          </c:yVal>
          <c:smooth val="0"/>
        </c:ser>
        <c:ser>
          <c:idx val="1"/>
          <c:order val="1"/>
          <c:spPr>
            <a:ln w="28575">
              <a:noFill/>
            </a:ln>
          </c:spPr>
          <c:xVal>
            <c:numRef>
              <c:f>'200C'!$A$2:$A$96</c:f>
              <c:numCache>
                <c:formatCode>General</c:formatCode>
                <c:ptCount val="95"/>
                <c:pt idx="0">
                  <c:v>30000</c:v>
                </c:pt>
                <c:pt idx="1">
                  <c:v>18720</c:v>
                </c:pt>
                <c:pt idx="2">
                  <c:v>11640</c:v>
                </c:pt>
                <c:pt idx="3">
                  <c:v>7260</c:v>
                </c:pt>
                <c:pt idx="4">
                  <c:v>4518</c:v>
                </c:pt>
                <c:pt idx="5">
                  <c:v>2814</c:v>
                </c:pt>
                <c:pt idx="6">
                  <c:v>1752</c:v>
                </c:pt>
                <c:pt idx="7">
                  <c:v>1092</c:v>
                </c:pt>
                <c:pt idx="8">
                  <c:v>678</c:v>
                </c:pt>
                <c:pt idx="9">
                  <c:v>424.2</c:v>
                </c:pt>
                <c:pt idx="10">
                  <c:v>264.60000000000002</c:v>
                </c:pt>
                <c:pt idx="11">
                  <c:v>164.4</c:v>
                </c:pt>
                <c:pt idx="12">
                  <c:v>102.6</c:v>
                </c:pt>
                <c:pt idx="13">
                  <c:v>64.2</c:v>
                </c:pt>
                <c:pt idx="14">
                  <c:v>39.840000000000003</c:v>
                </c:pt>
                <c:pt idx="15">
                  <c:v>24.84</c:v>
                </c:pt>
                <c:pt idx="16">
                  <c:v>15.48</c:v>
                </c:pt>
                <c:pt idx="17">
                  <c:v>9.66</c:v>
                </c:pt>
                <c:pt idx="18">
                  <c:v>6</c:v>
                </c:pt>
                <c:pt idx="19">
                  <c:v>1250</c:v>
                </c:pt>
                <c:pt idx="20">
                  <c:v>780</c:v>
                </c:pt>
                <c:pt idx="21">
                  <c:v>485</c:v>
                </c:pt>
                <c:pt idx="22">
                  <c:v>302.5</c:v>
                </c:pt>
                <c:pt idx="23">
                  <c:v>188.25</c:v>
                </c:pt>
                <c:pt idx="24">
                  <c:v>117.25</c:v>
                </c:pt>
                <c:pt idx="25">
                  <c:v>73</c:v>
                </c:pt>
                <c:pt idx="26">
                  <c:v>45.5</c:v>
                </c:pt>
                <c:pt idx="27">
                  <c:v>28.25</c:v>
                </c:pt>
                <c:pt idx="28">
                  <c:v>17.675000000000001</c:v>
                </c:pt>
                <c:pt idx="29">
                  <c:v>11.025</c:v>
                </c:pt>
                <c:pt idx="30">
                  <c:v>6.85</c:v>
                </c:pt>
                <c:pt idx="31">
                  <c:v>4.2750000000000004</c:v>
                </c:pt>
                <c:pt idx="32">
                  <c:v>2.6749999999999998</c:v>
                </c:pt>
                <c:pt idx="33">
                  <c:v>1.66</c:v>
                </c:pt>
                <c:pt idx="34">
                  <c:v>1.0349999999999999</c:v>
                </c:pt>
                <c:pt idx="35">
                  <c:v>0.64500000000000002</c:v>
                </c:pt>
                <c:pt idx="36">
                  <c:v>0.40250000000000002</c:v>
                </c:pt>
                <c:pt idx="37">
                  <c:v>0.25</c:v>
                </c:pt>
                <c:pt idx="38">
                  <c:v>50</c:v>
                </c:pt>
                <c:pt idx="39">
                  <c:v>31.2</c:v>
                </c:pt>
                <c:pt idx="40">
                  <c:v>19.399999999999999</c:v>
                </c:pt>
                <c:pt idx="41">
                  <c:v>12.1</c:v>
                </c:pt>
                <c:pt idx="42">
                  <c:v>7.53</c:v>
                </c:pt>
                <c:pt idx="43">
                  <c:v>4.6900000000000004</c:v>
                </c:pt>
                <c:pt idx="44">
                  <c:v>2.92</c:v>
                </c:pt>
                <c:pt idx="45">
                  <c:v>1.82</c:v>
                </c:pt>
                <c:pt idx="46">
                  <c:v>1.1299999999999999</c:v>
                </c:pt>
                <c:pt idx="47">
                  <c:v>0.70699999999999996</c:v>
                </c:pt>
                <c:pt idx="48">
                  <c:v>0.441</c:v>
                </c:pt>
                <c:pt idx="49">
                  <c:v>0.27400000000000002</c:v>
                </c:pt>
                <c:pt idx="50">
                  <c:v>0.17100000000000001</c:v>
                </c:pt>
                <c:pt idx="51">
                  <c:v>0.107</c:v>
                </c:pt>
                <c:pt idx="52">
                  <c:v>6.6400000000000001E-2</c:v>
                </c:pt>
                <c:pt idx="53">
                  <c:v>4.1399999999999999E-2</c:v>
                </c:pt>
                <c:pt idx="54">
                  <c:v>2.58E-2</c:v>
                </c:pt>
                <c:pt idx="55">
                  <c:v>1.61E-2</c:v>
                </c:pt>
                <c:pt idx="56">
                  <c:v>0.01</c:v>
                </c:pt>
                <c:pt idx="57">
                  <c:v>2.5</c:v>
                </c:pt>
                <c:pt idx="58">
                  <c:v>1.56</c:v>
                </c:pt>
                <c:pt idx="59">
                  <c:v>0.97</c:v>
                </c:pt>
                <c:pt idx="60">
                  <c:v>0.60499999999999998</c:v>
                </c:pt>
                <c:pt idx="61">
                  <c:v>0.3765</c:v>
                </c:pt>
                <c:pt idx="62">
                  <c:v>0.23449999999999999</c:v>
                </c:pt>
                <c:pt idx="63">
                  <c:v>0.14599999999999999</c:v>
                </c:pt>
                <c:pt idx="64">
                  <c:v>9.0999999999999998E-2</c:v>
                </c:pt>
                <c:pt idx="65">
                  <c:v>5.6500000000000002E-2</c:v>
                </c:pt>
                <c:pt idx="66">
                  <c:v>3.5349999999999999E-2</c:v>
                </c:pt>
                <c:pt idx="67">
                  <c:v>2.205E-2</c:v>
                </c:pt>
                <c:pt idx="68">
                  <c:v>1.37E-2</c:v>
                </c:pt>
                <c:pt idx="69">
                  <c:v>8.5500000000000003E-3</c:v>
                </c:pt>
                <c:pt idx="70">
                  <c:v>5.3499999999999997E-3</c:v>
                </c:pt>
                <c:pt idx="71">
                  <c:v>3.32E-3</c:v>
                </c:pt>
                <c:pt idx="72">
                  <c:v>2.0699999999999998E-3</c:v>
                </c:pt>
                <c:pt idx="73">
                  <c:v>1.2899999999999999E-3</c:v>
                </c:pt>
                <c:pt idx="74" formatCode="0.00E+00">
                  <c:v>8.0500000000000005E-4</c:v>
                </c:pt>
                <c:pt idx="75" formatCode="0.00E+00">
                  <c:v>5.0000000000000001E-4</c:v>
                </c:pt>
                <c:pt idx="76">
                  <c:v>0.2</c:v>
                </c:pt>
                <c:pt idx="77">
                  <c:v>0.12479999999999999</c:v>
                </c:pt>
                <c:pt idx="78">
                  <c:v>7.7600000000000002E-2</c:v>
                </c:pt>
                <c:pt idx="79">
                  <c:v>4.8399999999999999E-2</c:v>
                </c:pt>
                <c:pt idx="80">
                  <c:v>3.0120000000000001E-2</c:v>
                </c:pt>
                <c:pt idx="81">
                  <c:v>1.8759999999999999E-2</c:v>
                </c:pt>
                <c:pt idx="82">
                  <c:v>1.1679999999999999E-2</c:v>
                </c:pt>
                <c:pt idx="83">
                  <c:v>7.28E-3</c:v>
                </c:pt>
                <c:pt idx="84">
                  <c:v>4.5199999999999997E-3</c:v>
                </c:pt>
                <c:pt idx="85">
                  <c:v>2.8300000000000001E-3</c:v>
                </c:pt>
                <c:pt idx="86">
                  <c:v>1.7600000000000001E-3</c:v>
                </c:pt>
                <c:pt idx="87">
                  <c:v>1.1000000000000001E-3</c:v>
                </c:pt>
                <c:pt idx="88" formatCode="0.00E+00">
                  <c:v>6.8400000000000004E-4</c:v>
                </c:pt>
                <c:pt idx="89" formatCode="0.00E+00">
                  <c:v>4.28E-4</c:v>
                </c:pt>
                <c:pt idx="90" formatCode="0.00E+00">
                  <c:v>2.656E-4</c:v>
                </c:pt>
                <c:pt idx="91" formatCode="0.00E+00">
                  <c:v>1.6559999999999999E-4</c:v>
                </c:pt>
                <c:pt idx="92" formatCode="0.00E+00">
                  <c:v>1.032E-4</c:v>
                </c:pt>
                <c:pt idx="93" formatCode="0.00E+00">
                  <c:v>6.4399999999999993E-5</c:v>
                </c:pt>
                <c:pt idx="94" formatCode="0.00E+00">
                  <c:v>4.0000000000000003E-5</c:v>
                </c:pt>
              </c:numCache>
            </c:numRef>
          </c:xVal>
          <c:yVal>
            <c:numRef>
              <c:f>'200C'!$H$2:$H$96</c:f>
              <c:numCache>
                <c:formatCode>General</c:formatCode>
                <c:ptCount val="95"/>
                <c:pt idx="0">
                  <c:v>7.4042583089338212</c:v>
                </c:pt>
                <c:pt idx="1">
                  <c:v>10.826009440295232</c:v>
                </c:pt>
                <c:pt idx="2">
                  <c:v>14.312239219923342</c:v>
                </c:pt>
                <c:pt idx="3">
                  <c:v>16.262191907716169</c:v>
                </c:pt>
                <c:pt idx="4">
                  <c:v>16.183454915459318</c:v>
                </c:pt>
                <c:pt idx="5">
                  <c:v>15.580865946423197</c:v>
                </c:pt>
                <c:pt idx="6">
                  <c:v>15.880832660786583</c:v>
                </c:pt>
                <c:pt idx="7">
                  <c:v>16.775764043423354</c:v>
                </c:pt>
                <c:pt idx="8">
                  <c:v>16.900445587304283</c:v>
                </c:pt>
                <c:pt idx="9">
                  <c:v>16.063509841309944</c:v>
                </c:pt>
                <c:pt idx="10">
                  <c:v>15.618125029097433</c:v>
                </c:pt>
                <c:pt idx="11">
                  <c:v>16.436739141579579</c:v>
                </c:pt>
                <c:pt idx="12">
                  <c:v>17.727177658720858</c:v>
                </c:pt>
                <c:pt idx="13">
                  <c:v>17.98922353396047</c:v>
                </c:pt>
                <c:pt idx="14">
                  <c:v>17.202907916692361</c:v>
                </c:pt>
                <c:pt idx="15">
                  <c:v>16.937473682425733</c:v>
                </c:pt>
                <c:pt idx="16">
                  <c:v>18.000148880441412</c:v>
                </c:pt>
                <c:pt idx="17">
                  <c:v>19.41899562508253</c:v>
                </c:pt>
                <c:pt idx="18">
                  <c:v>19.625109999363655</c:v>
                </c:pt>
                <c:pt idx="19">
                  <c:v>16.539888030005887</c:v>
                </c:pt>
                <c:pt idx="20">
                  <c:v>16.99949051711425</c:v>
                </c:pt>
                <c:pt idx="21">
                  <c:v>16.33057000592985</c:v>
                </c:pt>
                <c:pt idx="22">
                  <c:v>15.626065796084928</c:v>
                </c:pt>
                <c:pt idx="23">
                  <c:v>16.089760265924976</c:v>
                </c:pt>
                <c:pt idx="24">
                  <c:v>17.410245869861679</c:v>
                </c:pt>
                <c:pt idx="25">
                  <c:v>18.062350197876995</c:v>
                </c:pt>
                <c:pt idx="26">
                  <c:v>17.442849720257637</c:v>
                </c:pt>
                <c:pt idx="27">
                  <c:v>16.880530825097292</c:v>
                </c:pt>
                <c:pt idx="28">
                  <c:v>17.594055019109501</c:v>
                </c:pt>
                <c:pt idx="29">
                  <c:v>19.09062300559826</c:v>
                </c:pt>
                <c:pt idx="30">
                  <c:v>19.726592788490713</c:v>
                </c:pt>
                <c:pt idx="31">
                  <c:v>19.055511389308915</c:v>
                </c:pt>
                <c:pt idx="32">
                  <c:v>18.622619516091977</c:v>
                </c:pt>
                <c:pt idx="33">
                  <c:v>19.634296772343866</c:v>
                </c:pt>
                <c:pt idx="34">
                  <c:v>21.36500418578213</c:v>
                </c:pt>
                <c:pt idx="35">
                  <c:v>21.987972093980467</c:v>
                </c:pt>
                <c:pt idx="36">
                  <c:v>21.190172720101955</c:v>
                </c:pt>
                <c:pt idx="37">
                  <c:v>20.734916257694628</c:v>
                </c:pt>
                <c:pt idx="38">
                  <c:v>17.619616298149015</c:v>
                </c:pt>
                <c:pt idx="39">
                  <c:v>16.909720468612004</c:v>
                </c:pt>
                <c:pt idx="40">
                  <c:v>17.349396623938027</c:v>
                </c:pt>
                <c:pt idx="41">
                  <c:v>18.811564189529673</c:v>
                </c:pt>
                <c:pt idx="42">
                  <c:v>19.727943219941608</c:v>
                </c:pt>
                <c:pt idx="43">
                  <c:v>19.22905355646283</c:v>
                </c:pt>
                <c:pt idx="44">
                  <c:v>18.608981854007265</c:v>
                </c:pt>
                <c:pt idx="45">
                  <c:v>19.330870700692696</c:v>
                </c:pt>
                <c:pt idx="46">
                  <c:v>21.075923139016648</c:v>
                </c:pt>
                <c:pt idx="47">
                  <c:v>22.008319347276249</c:v>
                </c:pt>
                <c:pt idx="48">
                  <c:v>21.383251378061043</c:v>
                </c:pt>
                <c:pt idx="49">
                  <c:v>20.709196235105164</c:v>
                </c:pt>
                <c:pt idx="50">
                  <c:v>21.524120252692864</c:v>
                </c:pt>
                <c:pt idx="51">
                  <c:v>23.306816711156365</c:v>
                </c:pt>
                <c:pt idx="52">
                  <c:v>24.125539863386766</c:v>
                </c:pt>
                <c:pt idx="53">
                  <c:v>23.270507055867775</c:v>
                </c:pt>
                <c:pt idx="54">
                  <c:v>22.496861107211163</c:v>
                </c:pt>
                <c:pt idx="55">
                  <c:v>23.333712890540905</c:v>
                </c:pt>
                <c:pt idx="56">
                  <c:v>25.12352839979906</c:v>
                </c:pt>
                <c:pt idx="57">
                  <c:v>18.67098194059362</c:v>
                </c:pt>
                <c:pt idx="58">
                  <c:v>19.858049154762153</c:v>
                </c:pt>
                <c:pt idx="59">
                  <c:v>21.551270086765037</c:v>
                </c:pt>
                <c:pt idx="60">
                  <c:v>21.936582215744156</c:v>
                </c:pt>
                <c:pt idx="61">
                  <c:v>21.057798446784773</c:v>
                </c:pt>
                <c:pt idx="62">
                  <c:v>20.792156587700266</c:v>
                </c:pt>
                <c:pt idx="63">
                  <c:v>22.10317982531787</c:v>
                </c:pt>
                <c:pt idx="64">
                  <c:v>23.789995943807522</c:v>
                </c:pt>
                <c:pt idx="65">
                  <c:v>23.966184409627541</c:v>
                </c:pt>
                <c:pt idx="66">
                  <c:v>22.891917556500765</c:v>
                </c:pt>
                <c:pt idx="67">
                  <c:v>22.58082627603077</c:v>
                </c:pt>
                <c:pt idx="68">
                  <c:v>23.933296787905817</c:v>
                </c:pt>
                <c:pt idx="69">
                  <c:v>25.55304758519091</c:v>
                </c:pt>
                <c:pt idx="70">
                  <c:v>25.66000062067733</c:v>
                </c:pt>
                <c:pt idx="71">
                  <c:v>24.804622019530786</c:v>
                </c:pt>
                <c:pt idx="72">
                  <c:v>25.147154775431904</c:v>
                </c:pt>
                <c:pt idx="73">
                  <c:v>27.33885355691935</c:v>
                </c:pt>
                <c:pt idx="74">
                  <c:v>29.591348556061792</c:v>
                </c:pt>
                <c:pt idx="75">
                  <c:v>29.751173826574682</c:v>
                </c:pt>
                <c:pt idx="76">
                  <c:v>21.073538339248778</c:v>
                </c:pt>
                <c:pt idx="77">
                  <c:v>22.728348050163707</c:v>
                </c:pt>
                <c:pt idx="78">
                  <c:v>24.070305080590401</c:v>
                </c:pt>
                <c:pt idx="79">
                  <c:v>23.657803358703372</c:v>
                </c:pt>
                <c:pt idx="80">
                  <c:v>22.609273462885206</c:v>
                </c:pt>
                <c:pt idx="81">
                  <c:v>22.879777999216234</c:v>
                </c:pt>
                <c:pt idx="82">
                  <c:v>24.563613219355346</c:v>
                </c:pt>
                <c:pt idx="83">
                  <c:v>25.793552434296714</c:v>
                </c:pt>
                <c:pt idx="84">
                  <c:v>25.356966236323441</c:v>
                </c:pt>
                <c:pt idx="85">
                  <c:v>24.701720130771335</c:v>
                </c:pt>
                <c:pt idx="86">
                  <c:v>25.736475589013022</c:v>
                </c:pt>
                <c:pt idx="87">
                  <c:v>28.227373883844219</c:v>
                </c:pt>
                <c:pt idx="88">
                  <c:v>29.930942062230514</c:v>
                </c:pt>
                <c:pt idx="89">
                  <c:v>29.348884955779837</c:v>
                </c:pt>
                <c:pt idx="90">
                  <c:v>28.001454106350614</c:v>
                </c:pt>
                <c:pt idx="91">
                  <c:v>28.203564485427172</c:v>
                </c:pt>
                <c:pt idx="92">
                  <c:v>29.989125365330526</c:v>
                </c:pt>
                <c:pt idx="93">
                  <c:v>31.564841551631023</c:v>
                </c:pt>
                <c:pt idx="94">
                  <c:v>32.532967668551038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1332096"/>
        <c:axId val="41346176"/>
      </c:scatterChart>
      <c:valAx>
        <c:axId val="41332096"/>
        <c:scaling>
          <c:logBase val="10"/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41346176"/>
        <c:crosses val="autoZero"/>
        <c:crossBetween val="midCat"/>
      </c:valAx>
      <c:valAx>
        <c:axId val="41346176"/>
        <c:scaling>
          <c:logBase val="10"/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41332096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'5atm '!$A$2:$A$96</c:f>
              <c:numCache>
                <c:formatCode>General</c:formatCode>
                <c:ptCount val="95"/>
                <c:pt idx="0">
                  <c:v>30000</c:v>
                </c:pt>
                <c:pt idx="1">
                  <c:v>18720</c:v>
                </c:pt>
                <c:pt idx="2">
                  <c:v>11640</c:v>
                </c:pt>
                <c:pt idx="3">
                  <c:v>7260</c:v>
                </c:pt>
                <c:pt idx="4">
                  <c:v>4518</c:v>
                </c:pt>
                <c:pt idx="5">
                  <c:v>2814</c:v>
                </c:pt>
                <c:pt idx="6">
                  <c:v>1752</c:v>
                </c:pt>
                <c:pt idx="7">
                  <c:v>1092</c:v>
                </c:pt>
                <c:pt idx="8">
                  <c:v>678</c:v>
                </c:pt>
                <c:pt idx="9">
                  <c:v>424.2</c:v>
                </c:pt>
                <c:pt idx="10">
                  <c:v>264.60000000000002</c:v>
                </c:pt>
                <c:pt idx="11">
                  <c:v>164.4</c:v>
                </c:pt>
                <c:pt idx="12">
                  <c:v>102.6</c:v>
                </c:pt>
                <c:pt idx="13">
                  <c:v>64.2</c:v>
                </c:pt>
                <c:pt idx="14">
                  <c:v>39.840000000000003</c:v>
                </c:pt>
                <c:pt idx="15">
                  <c:v>24.84</c:v>
                </c:pt>
                <c:pt idx="16">
                  <c:v>15.48</c:v>
                </c:pt>
                <c:pt idx="17">
                  <c:v>9.66</c:v>
                </c:pt>
                <c:pt idx="18">
                  <c:v>6</c:v>
                </c:pt>
                <c:pt idx="19">
                  <c:v>1250</c:v>
                </c:pt>
                <c:pt idx="20">
                  <c:v>780</c:v>
                </c:pt>
                <c:pt idx="21">
                  <c:v>485</c:v>
                </c:pt>
                <c:pt idx="22">
                  <c:v>302.5</c:v>
                </c:pt>
                <c:pt idx="23">
                  <c:v>188.25</c:v>
                </c:pt>
                <c:pt idx="24">
                  <c:v>117.25</c:v>
                </c:pt>
                <c:pt idx="25">
                  <c:v>73</c:v>
                </c:pt>
                <c:pt idx="26">
                  <c:v>45.5</c:v>
                </c:pt>
                <c:pt idx="27">
                  <c:v>28.25</c:v>
                </c:pt>
                <c:pt idx="28">
                  <c:v>17.675000000000001</c:v>
                </c:pt>
                <c:pt idx="29">
                  <c:v>11.025</c:v>
                </c:pt>
                <c:pt idx="30">
                  <c:v>6.85</c:v>
                </c:pt>
                <c:pt idx="31">
                  <c:v>4.2750000000000004</c:v>
                </c:pt>
                <c:pt idx="32">
                  <c:v>2.6749999999999998</c:v>
                </c:pt>
                <c:pt idx="33">
                  <c:v>1.66</c:v>
                </c:pt>
                <c:pt idx="34">
                  <c:v>1.0349999999999999</c:v>
                </c:pt>
                <c:pt idx="35">
                  <c:v>0.64500000000000002</c:v>
                </c:pt>
                <c:pt idx="36">
                  <c:v>0.40250000000000002</c:v>
                </c:pt>
                <c:pt idx="37">
                  <c:v>0.25</c:v>
                </c:pt>
                <c:pt idx="38">
                  <c:v>50</c:v>
                </c:pt>
                <c:pt idx="39">
                  <c:v>31.2</c:v>
                </c:pt>
                <c:pt idx="40">
                  <c:v>19.399999999999999</c:v>
                </c:pt>
                <c:pt idx="41">
                  <c:v>12.1</c:v>
                </c:pt>
                <c:pt idx="42">
                  <c:v>7.53</c:v>
                </c:pt>
                <c:pt idx="43">
                  <c:v>4.6900000000000004</c:v>
                </c:pt>
                <c:pt idx="44">
                  <c:v>2.92</c:v>
                </c:pt>
                <c:pt idx="45">
                  <c:v>1.82</c:v>
                </c:pt>
                <c:pt idx="46">
                  <c:v>1.1299999999999999</c:v>
                </c:pt>
                <c:pt idx="47">
                  <c:v>0.70699999999999996</c:v>
                </c:pt>
                <c:pt idx="48">
                  <c:v>0.441</c:v>
                </c:pt>
                <c:pt idx="49">
                  <c:v>0.27400000000000002</c:v>
                </c:pt>
                <c:pt idx="50">
                  <c:v>0.17100000000000001</c:v>
                </c:pt>
                <c:pt idx="51">
                  <c:v>0.107</c:v>
                </c:pt>
                <c:pt idx="52">
                  <c:v>6.6400000000000001E-2</c:v>
                </c:pt>
                <c:pt idx="53">
                  <c:v>4.1399999999999999E-2</c:v>
                </c:pt>
                <c:pt idx="54">
                  <c:v>2.58E-2</c:v>
                </c:pt>
                <c:pt idx="55">
                  <c:v>1.61E-2</c:v>
                </c:pt>
                <c:pt idx="56">
                  <c:v>0.01</c:v>
                </c:pt>
                <c:pt idx="57">
                  <c:v>2.5</c:v>
                </c:pt>
                <c:pt idx="58">
                  <c:v>1.56</c:v>
                </c:pt>
                <c:pt idx="59">
                  <c:v>0.97</c:v>
                </c:pt>
                <c:pt idx="60">
                  <c:v>0.60499999999999998</c:v>
                </c:pt>
                <c:pt idx="61">
                  <c:v>0.3765</c:v>
                </c:pt>
                <c:pt idx="62">
                  <c:v>0.23449999999999999</c:v>
                </c:pt>
                <c:pt idx="63">
                  <c:v>0.14599999999999999</c:v>
                </c:pt>
                <c:pt idx="64">
                  <c:v>9.0999999999999998E-2</c:v>
                </c:pt>
                <c:pt idx="65">
                  <c:v>5.6500000000000002E-2</c:v>
                </c:pt>
                <c:pt idx="66">
                  <c:v>3.5349999999999999E-2</c:v>
                </c:pt>
                <c:pt idx="67">
                  <c:v>2.205E-2</c:v>
                </c:pt>
                <c:pt idx="68">
                  <c:v>1.37E-2</c:v>
                </c:pt>
                <c:pt idx="69">
                  <c:v>8.5500000000000003E-3</c:v>
                </c:pt>
                <c:pt idx="70">
                  <c:v>5.3499999999999997E-3</c:v>
                </c:pt>
                <c:pt idx="71">
                  <c:v>3.32E-3</c:v>
                </c:pt>
                <c:pt idx="72">
                  <c:v>2.0699999999999998E-3</c:v>
                </c:pt>
                <c:pt idx="73">
                  <c:v>1.2899999999999999E-3</c:v>
                </c:pt>
                <c:pt idx="74" formatCode="0.00E+00">
                  <c:v>8.0500000000000005E-4</c:v>
                </c:pt>
                <c:pt idx="75" formatCode="0.00E+00">
                  <c:v>5.0000000000000001E-4</c:v>
                </c:pt>
                <c:pt idx="76">
                  <c:v>0.2</c:v>
                </c:pt>
                <c:pt idx="77">
                  <c:v>0.12479999999999999</c:v>
                </c:pt>
                <c:pt idx="78">
                  <c:v>7.7600000000000002E-2</c:v>
                </c:pt>
                <c:pt idx="79">
                  <c:v>4.8399999999999999E-2</c:v>
                </c:pt>
                <c:pt idx="80">
                  <c:v>3.0120000000000001E-2</c:v>
                </c:pt>
                <c:pt idx="81">
                  <c:v>1.8759999999999999E-2</c:v>
                </c:pt>
                <c:pt idx="82">
                  <c:v>1.1679999999999999E-2</c:v>
                </c:pt>
                <c:pt idx="83">
                  <c:v>7.28E-3</c:v>
                </c:pt>
                <c:pt idx="84">
                  <c:v>4.5199999999999997E-3</c:v>
                </c:pt>
                <c:pt idx="85">
                  <c:v>2.8300000000000001E-3</c:v>
                </c:pt>
                <c:pt idx="86">
                  <c:v>1.7600000000000001E-3</c:v>
                </c:pt>
                <c:pt idx="87">
                  <c:v>1.1000000000000001E-3</c:v>
                </c:pt>
                <c:pt idx="88" formatCode="0.00E+00">
                  <c:v>6.8400000000000004E-4</c:v>
                </c:pt>
                <c:pt idx="89" formatCode="0.00E+00">
                  <c:v>4.28E-4</c:v>
                </c:pt>
                <c:pt idx="90" formatCode="0.00E+00">
                  <c:v>2.656E-4</c:v>
                </c:pt>
                <c:pt idx="91" formatCode="0.00E+00">
                  <c:v>1.6559999999999999E-4</c:v>
                </c:pt>
                <c:pt idx="92" formatCode="0.00E+00">
                  <c:v>1.032E-4</c:v>
                </c:pt>
                <c:pt idx="93" formatCode="0.00E+00">
                  <c:v>6.4399999999999993E-5</c:v>
                </c:pt>
                <c:pt idx="94" formatCode="0.00E+00">
                  <c:v>4.0000000000000003E-5</c:v>
                </c:pt>
              </c:numCache>
            </c:numRef>
          </c:xVal>
          <c:yVal>
            <c:numRef>
              <c:f>'5atm '!$B$2:$B$96</c:f>
              <c:numCache>
                <c:formatCode>0.00E+00</c:formatCode>
                <c:ptCount val="95"/>
                <c:pt idx="0">
                  <c:v>215740000</c:v>
                </c:pt>
                <c:pt idx="1">
                  <c:v>194970000</c:v>
                </c:pt>
                <c:pt idx="2">
                  <c:v>175900000</c:v>
                </c:pt>
                <c:pt idx="3">
                  <c:v>158390000</c:v>
                </c:pt>
                <c:pt idx="4">
                  <c:v>141760000</c:v>
                </c:pt>
                <c:pt idx="5">
                  <c:v>126730000</c:v>
                </c:pt>
                <c:pt idx="6">
                  <c:v>112590000</c:v>
                </c:pt>
                <c:pt idx="7">
                  <c:v>99559000</c:v>
                </c:pt>
                <c:pt idx="8">
                  <c:v>87710000</c:v>
                </c:pt>
                <c:pt idx="9">
                  <c:v>76958000</c:v>
                </c:pt>
                <c:pt idx="10">
                  <c:v>67167000</c:v>
                </c:pt>
                <c:pt idx="11">
                  <c:v>58274000</c:v>
                </c:pt>
                <c:pt idx="12">
                  <c:v>50288000</c:v>
                </c:pt>
                <c:pt idx="13">
                  <c:v>43304000</c:v>
                </c:pt>
                <c:pt idx="14">
                  <c:v>37123000</c:v>
                </c:pt>
                <c:pt idx="15">
                  <c:v>31677000</c:v>
                </c:pt>
                <c:pt idx="16">
                  <c:v>27137000</c:v>
                </c:pt>
                <c:pt idx="17">
                  <c:v>23117000</c:v>
                </c:pt>
                <c:pt idx="18">
                  <c:v>19630000</c:v>
                </c:pt>
                <c:pt idx="19">
                  <c:v>109510000</c:v>
                </c:pt>
                <c:pt idx="20">
                  <c:v>95400000</c:v>
                </c:pt>
                <c:pt idx="21">
                  <c:v>83080000</c:v>
                </c:pt>
                <c:pt idx="22">
                  <c:v>72214000</c:v>
                </c:pt>
                <c:pt idx="23">
                  <c:v>62504000</c:v>
                </c:pt>
                <c:pt idx="24">
                  <c:v>53890000</c:v>
                </c:pt>
                <c:pt idx="25">
                  <c:v>46208000</c:v>
                </c:pt>
                <c:pt idx="26">
                  <c:v>39533000</c:v>
                </c:pt>
                <c:pt idx="27">
                  <c:v>33578000</c:v>
                </c:pt>
                <c:pt idx="28">
                  <c:v>28386000</c:v>
                </c:pt>
                <c:pt idx="29">
                  <c:v>23873000</c:v>
                </c:pt>
                <c:pt idx="30">
                  <c:v>19971000</c:v>
                </c:pt>
                <c:pt idx="31">
                  <c:v>16627000</c:v>
                </c:pt>
                <c:pt idx="32">
                  <c:v>13751000</c:v>
                </c:pt>
                <c:pt idx="33">
                  <c:v>11293000</c:v>
                </c:pt>
                <c:pt idx="34">
                  <c:v>9200800</c:v>
                </c:pt>
                <c:pt idx="35">
                  <c:v>7409600</c:v>
                </c:pt>
                <c:pt idx="36">
                  <c:v>5942000</c:v>
                </c:pt>
                <c:pt idx="37">
                  <c:v>4767300</c:v>
                </c:pt>
                <c:pt idx="38">
                  <c:v>42746000</c:v>
                </c:pt>
                <c:pt idx="39">
                  <c:v>35606000</c:v>
                </c:pt>
                <c:pt idx="40">
                  <c:v>29648000</c:v>
                </c:pt>
                <c:pt idx="41">
                  <c:v>24632000</c:v>
                </c:pt>
                <c:pt idx="42">
                  <c:v>20373000</c:v>
                </c:pt>
                <c:pt idx="43">
                  <c:v>16772000</c:v>
                </c:pt>
                <c:pt idx="44">
                  <c:v>13728000</c:v>
                </c:pt>
                <c:pt idx="45">
                  <c:v>11176000</c:v>
                </c:pt>
                <c:pt idx="46">
                  <c:v>9036800</c:v>
                </c:pt>
                <c:pt idx="47">
                  <c:v>7264800</c:v>
                </c:pt>
                <c:pt idx="48">
                  <c:v>5810900</c:v>
                </c:pt>
                <c:pt idx="49">
                  <c:v>4613600</c:v>
                </c:pt>
                <c:pt idx="50">
                  <c:v>3634800</c:v>
                </c:pt>
                <c:pt idx="51">
                  <c:v>2836300</c:v>
                </c:pt>
                <c:pt idx="52">
                  <c:v>2194400</c:v>
                </c:pt>
                <c:pt idx="53">
                  <c:v>1676800</c:v>
                </c:pt>
                <c:pt idx="54">
                  <c:v>1266000</c:v>
                </c:pt>
                <c:pt idx="55" formatCode="General">
                  <c:v>951340</c:v>
                </c:pt>
                <c:pt idx="56" formatCode="General">
                  <c:v>714360</c:v>
                </c:pt>
                <c:pt idx="57">
                  <c:v>12657000</c:v>
                </c:pt>
                <c:pt idx="58">
                  <c:v>10622000</c:v>
                </c:pt>
                <c:pt idx="59">
                  <c:v>8600300</c:v>
                </c:pt>
                <c:pt idx="60">
                  <c:v>6843400</c:v>
                </c:pt>
                <c:pt idx="61">
                  <c:v>5382200</c:v>
                </c:pt>
                <c:pt idx="62">
                  <c:v>4194600</c:v>
                </c:pt>
                <c:pt idx="63">
                  <c:v>3242200</c:v>
                </c:pt>
                <c:pt idx="64">
                  <c:v>2489100</c:v>
                </c:pt>
                <c:pt idx="65">
                  <c:v>1899900</c:v>
                </c:pt>
                <c:pt idx="66">
                  <c:v>1439200</c:v>
                </c:pt>
                <c:pt idx="67">
                  <c:v>1080600</c:v>
                </c:pt>
                <c:pt idx="68" formatCode="General">
                  <c:v>807040</c:v>
                </c:pt>
                <c:pt idx="69" formatCode="General">
                  <c:v>598570</c:v>
                </c:pt>
                <c:pt idx="70" formatCode="General">
                  <c:v>439590</c:v>
                </c:pt>
                <c:pt idx="71" formatCode="General">
                  <c:v>319520</c:v>
                </c:pt>
                <c:pt idx="72" formatCode="General">
                  <c:v>229330</c:v>
                </c:pt>
                <c:pt idx="73" formatCode="General">
                  <c:v>163310</c:v>
                </c:pt>
                <c:pt idx="74" formatCode="General">
                  <c:v>116250</c:v>
                </c:pt>
                <c:pt idx="75" formatCode="General">
                  <c:v>81740</c:v>
                </c:pt>
                <c:pt idx="76">
                  <c:v>3026700</c:v>
                </c:pt>
                <c:pt idx="77">
                  <c:v>2700400</c:v>
                </c:pt>
                <c:pt idx="78">
                  <c:v>2182800</c:v>
                </c:pt>
                <c:pt idx="79">
                  <c:v>1681600</c:v>
                </c:pt>
                <c:pt idx="80">
                  <c:v>1265100</c:v>
                </c:pt>
                <c:pt idx="81" formatCode="General">
                  <c:v>938140</c:v>
                </c:pt>
                <c:pt idx="82" formatCode="General">
                  <c:v>689840</c:v>
                </c:pt>
                <c:pt idx="83" formatCode="General">
                  <c:v>504060</c:v>
                </c:pt>
                <c:pt idx="84" formatCode="General">
                  <c:v>365390</c:v>
                </c:pt>
                <c:pt idx="85" formatCode="General">
                  <c:v>263650</c:v>
                </c:pt>
                <c:pt idx="86" formatCode="General">
                  <c:v>188630</c:v>
                </c:pt>
                <c:pt idx="87" formatCode="General">
                  <c:v>134050</c:v>
                </c:pt>
                <c:pt idx="88" formatCode="General">
                  <c:v>94560</c:v>
                </c:pt>
                <c:pt idx="89" formatCode="General">
                  <c:v>66115</c:v>
                </c:pt>
                <c:pt idx="90" formatCode="General">
                  <c:v>45732</c:v>
                </c:pt>
                <c:pt idx="91" formatCode="General">
                  <c:v>31277</c:v>
                </c:pt>
                <c:pt idx="92" formatCode="General">
                  <c:v>21258</c:v>
                </c:pt>
                <c:pt idx="93" formatCode="General">
                  <c:v>14429</c:v>
                </c:pt>
                <c:pt idx="94" formatCode="General">
                  <c:v>9680.2999999999993</c:v>
                </c:pt>
              </c:numCache>
            </c:numRef>
          </c:yVal>
          <c:smooth val="0"/>
        </c:ser>
        <c:ser>
          <c:idx val="1"/>
          <c:order val="1"/>
          <c:spPr>
            <a:ln w="28575">
              <a:noFill/>
            </a:ln>
          </c:spPr>
          <c:xVal>
            <c:numRef>
              <c:f>'5atm '!$A$2:$A$96</c:f>
              <c:numCache>
                <c:formatCode>General</c:formatCode>
                <c:ptCount val="95"/>
                <c:pt idx="0">
                  <c:v>30000</c:v>
                </c:pt>
                <c:pt idx="1">
                  <c:v>18720</c:v>
                </c:pt>
                <c:pt idx="2">
                  <c:v>11640</c:v>
                </c:pt>
                <c:pt idx="3">
                  <c:v>7260</c:v>
                </c:pt>
                <c:pt idx="4">
                  <c:v>4518</c:v>
                </c:pt>
                <c:pt idx="5">
                  <c:v>2814</c:v>
                </c:pt>
                <c:pt idx="6">
                  <c:v>1752</c:v>
                </c:pt>
                <c:pt idx="7">
                  <c:v>1092</c:v>
                </c:pt>
                <c:pt idx="8">
                  <c:v>678</c:v>
                </c:pt>
                <c:pt idx="9">
                  <c:v>424.2</c:v>
                </c:pt>
                <c:pt idx="10">
                  <c:v>264.60000000000002</c:v>
                </c:pt>
                <c:pt idx="11">
                  <c:v>164.4</c:v>
                </c:pt>
                <c:pt idx="12">
                  <c:v>102.6</c:v>
                </c:pt>
                <c:pt idx="13">
                  <c:v>64.2</c:v>
                </c:pt>
                <c:pt idx="14">
                  <c:v>39.840000000000003</c:v>
                </c:pt>
                <c:pt idx="15">
                  <c:v>24.84</c:v>
                </c:pt>
                <c:pt idx="16">
                  <c:v>15.48</c:v>
                </c:pt>
                <c:pt idx="17">
                  <c:v>9.66</c:v>
                </c:pt>
                <c:pt idx="18">
                  <c:v>6</c:v>
                </c:pt>
                <c:pt idx="19">
                  <c:v>1250</c:v>
                </c:pt>
                <c:pt idx="20">
                  <c:v>780</c:v>
                </c:pt>
                <c:pt idx="21">
                  <c:v>485</c:v>
                </c:pt>
                <c:pt idx="22">
                  <c:v>302.5</c:v>
                </c:pt>
                <c:pt idx="23">
                  <c:v>188.25</c:v>
                </c:pt>
                <c:pt idx="24">
                  <c:v>117.25</c:v>
                </c:pt>
                <c:pt idx="25">
                  <c:v>73</c:v>
                </c:pt>
                <c:pt idx="26">
                  <c:v>45.5</c:v>
                </c:pt>
                <c:pt idx="27">
                  <c:v>28.25</c:v>
                </c:pt>
                <c:pt idx="28">
                  <c:v>17.675000000000001</c:v>
                </c:pt>
                <c:pt idx="29">
                  <c:v>11.025</c:v>
                </c:pt>
                <c:pt idx="30">
                  <c:v>6.85</c:v>
                </c:pt>
                <c:pt idx="31">
                  <c:v>4.2750000000000004</c:v>
                </c:pt>
                <c:pt idx="32">
                  <c:v>2.6749999999999998</c:v>
                </c:pt>
                <c:pt idx="33">
                  <c:v>1.66</c:v>
                </c:pt>
                <c:pt idx="34">
                  <c:v>1.0349999999999999</c:v>
                </c:pt>
                <c:pt idx="35">
                  <c:v>0.64500000000000002</c:v>
                </c:pt>
                <c:pt idx="36">
                  <c:v>0.40250000000000002</c:v>
                </c:pt>
                <c:pt idx="37">
                  <c:v>0.25</c:v>
                </c:pt>
                <c:pt idx="38">
                  <c:v>50</c:v>
                </c:pt>
                <c:pt idx="39">
                  <c:v>31.2</c:v>
                </c:pt>
                <c:pt idx="40">
                  <c:v>19.399999999999999</c:v>
                </c:pt>
                <c:pt idx="41">
                  <c:v>12.1</c:v>
                </c:pt>
                <c:pt idx="42">
                  <c:v>7.53</c:v>
                </c:pt>
                <c:pt idx="43">
                  <c:v>4.6900000000000004</c:v>
                </c:pt>
                <c:pt idx="44">
                  <c:v>2.92</c:v>
                </c:pt>
                <c:pt idx="45">
                  <c:v>1.82</c:v>
                </c:pt>
                <c:pt idx="46">
                  <c:v>1.1299999999999999</c:v>
                </c:pt>
                <c:pt idx="47">
                  <c:v>0.70699999999999996</c:v>
                </c:pt>
                <c:pt idx="48">
                  <c:v>0.441</c:v>
                </c:pt>
                <c:pt idx="49">
                  <c:v>0.27400000000000002</c:v>
                </c:pt>
                <c:pt idx="50">
                  <c:v>0.17100000000000001</c:v>
                </c:pt>
                <c:pt idx="51">
                  <c:v>0.107</c:v>
                </c:pt>
                <c:pt idx="52">
                  <c:v>6.6400000000000001E-2</c:v>
                </c:pt>
                <c:pt idx="53">
                  <c:v>4.1399999999999999E-2</c:v>
                </c:pt>
                <c:pt idx="54">
                  <c:v>2.58E-2</c:v>
                </c:pt>
                <c:pt idx="55">
                  <c:v>1.61E-2</c:v>
                </c:pt>
                <c:pt idx="56">
                  <c:v>0.01</c:v>
                </c:pt>
                <c:pt idx="57">
                  <c:v>2.5</c:v>
                </c:pt>
                <c:pt idx="58">
                  <c:v>1.56</c:v>
                </c:pt>
                <c:pt idx="59">
                  <c:v>0.97</c:v>
                </c:pt>
                <c:pt idx="60">
                  <c:v>0.60499999999999998</c:v>
                </c:pt>
                <c:pt idx="61">
                  <c:v>0.3765</c:v>
                </c:pt>
                <c:pt idx="62">
                  <c:v>0.23449999999999999</c:v>
                </c:pt>
                <c:pt idx="63">
                  <c:v>0.14599999999999999</c:v>
                </c:pt>
                <c:pt idx="64">
                  <c:v>9.0999999999999998E-2</c:v>
                </c:pt>
                <c:pt idx="65">
                  <c:v>5.6500000000000002E-2</c:v>
                </c:pt>
                <c:pt idx="66">
                  <c:v>3.5349999999999999E-2</c:v>
                </c:pt>
                <c:pt idx="67">
                  <c:v>2.205E-2</c:v>
                </c:pt>
                <c:pt idx="68">
                  <c:v>1.37E-2</c:v>
                </c:pt>
                <c:pt idx="69">
                  <c:v>8.5500000000000003E-3</c:v>
                </c:pt>
                <c:pt idx="70">
                  <c:v>5.3499999999999997E-3</c:v>
                </c:pt>
                <c:pt idx="71">
                  <c:v>3.32E-3</c:v>
                </c:pt>
                <c:pt idx="72">
                  <c:v>2.0699999999999998E-3</c:v>
                </c:pt>
                <c:pt idx="73">
                  <c:v>1.2899999999999999E-3</c:v>
                </c:pt>
                <c:pt idx="74" formatCode="0.00E+00">
                  <c:v>8.0500000000000005E-4</c:v>
                </c:pt>
                <c:pt idx="75" formatCode="0.00E+00">
                  <c:v>5.0000000000000001E-4</c:v>
                </c:pt>
                <c:pt idx="76">
                  <c:v>0.2</c:v>
                </c:pt>
                <c:pt idx="77">
                  <c:v>0.12479999999999999</c:v>
                </c:pt>
                <c:pt idx="78">
                  <c:v>7.7600000000000002E-2</c:v>
                </c:pt>
                <c:pt idx="79">
                  <c:v>4.8399999999999999E-2</c:v>
                </c:pt>
                <c:pt idx="80">
                  <c:v>3.0120000000000001E-2</c:v>
                </c:pt>
                <c:pt idx="81">
                  <c:v>1.8759999999999999E-2</c:v>
                </c:pt>
                <c:pt idx="82">
                  <c:v>1.1679999999999999E-2</c:v>
                </c:pt>
                <c:pt idx="83">
                  <c:v>7.28E-3</c:v>
                </c:pt>
                <c:pt idx="84">
                  <c:v>4.5199999999999997E-3</c:v>
                </c:pt>
                <c:pt idx="85">
                  <c:v>2.8300000000000001E-3</c:v>
                </c:pt>
                <c:pt idx="86">
                  <c:v>1.7600000000000001E-3</c:v>
                </c:pt>
                <c:pt idx="87">
                  <c:v>1.1000000000000001E-3</c:v>
                </c:pt>
                <c:pt idx="88" formatCode="0.00E+00">
                  <c:v>6.8400000000000004E-4</c:v>
                </c:pt>
                <c:pt idx="89" formatCode="0.00E+00">
                  <c:v>4.28E-4</c:v>
                </c:pt>
                <c:pt idx="90" formatCode="0.00E+00">
                  <c:v>2.656E-4</c:v>
                </c:pt>
                <c:pt idx="91" formatCode="0.00E+00">
                  <c:v>1.6559999999999999E-4</c:v>
                </c:pt>
                <c:pt idx="92" formatCode="0.00E+00">
                  <c:v>1.032E-4</c:v>
                </c:pt>
                <c:pt idx="93" formatCode="0.00E+00">
                  <c:v>6.4399999999999993E-5</c:v>
                </c:pt>
                <c:pt idx="94" formatCode="0.00E+00">
                  <c:v>4.0000000000000003E-5</c:v>
                </c:pt>
              </c:numCache>
            </c:numRef>
          </c:xVal>
          <c:yVal>
            <c:numRef>
              <c:f>'5atm '!$J$2:$J$96</c:f>
              <c:numCache>
                <c:formatCode>General</c:formatCode>
                <c:ptCount val="95"/>
                <c:pt idx="0">
                  <c:v>23400114.074222643</c:v>
                </c:pt>
                <c:pt idx="1">
                  <c:v>23400114.027325053</c:v>
                </c:pt>
                <c:pt idx="2">
                  <c:v>23400113.905480616</c:v>
                </c:pt>
                <c:pt idx="3">
                  <c:v>23400113.593487479</c:v>
                </c:pt>
                <c:pt idx="4">
                  <c:v>23400112.785580054</c:v>
                </c:pt>
                <c:pt idx="5">
                  <c:v>23400110.705214649</c:v>
                </c:pt>
                <c:pt idx="6">
                  <c:v>23400105.335736975</c:v>
                </c:pt>
                <c:pt idx="7">
                  <c:v>23400091.533562254</c:v>
                </c:pt>
                <c:pt idx="8">
                  <c:v>23400055.554069977</c:v>
                </c:pt>
                <c:pt idx="9">
                  <c:v>23399964.534692597</c:v>
                </c:pt>
                <c:pt idx="10">
                  <c:v>23399729.69121787</c:v>
                </c:pt>
                <c:pt idx="11">
                  <c:v>23399118.338806305</c:v>
                </c:pt>
                <c:pt idx="12">
                  <c:v>23397557.741542593</c:v>
                </c:pt>
                <c:pt idx="13">
                  <c:v>23393586.759487662</c:v>
                </c:pt>
                <c:pt idx="14">
                  <c:v>23383175.487889014</c:v>
                </c:pt>
                <c:pt idx="15">
                  <c:v>23356615.743836861</c:v>
                </c:pt>
                <c:pt idx="16">
                  <c:v>23288599.106586035</c:v>
                </c:pt>
                <c:pt idx="17">
                  <c:v>23116913.706097804</c:v>
                </c:pt>
                <c:pt idx="18">
                  <c:v>22686508.412911456</c:v>
                </c:pt>
                <c:pt idx="19">
                  <c:v>23400096.878786299</c:v>
                </c:pt>
                <c:pt idx="20">
                  <c:v>23400069.865880802</c:v>
                </c:pt>
                <c:pt idx="21">
                  <c:v>23399999.684196308</c:v>
                </c:pt>
                <c:pt idx="22">
                  <c:v>23399819.980848305</c:v>
                </c:pt>
                <c:pt idx="23">
                  <c:v>23399354.657543145</c:v>
                </c:pt>
                <c:pt idx="24">
                  <c:v>23398156.575399689</c:v>
                </c:pt>
                <c:pt idx="25">
                  <c:v>23395065.142748684</c:v>
                </c:pt>
                <c:pt idx="26">
                  <c:v>23387124.26394124</c:v>
                </c:pt>
                <c:pt idx="27">
                  <c:v>23366461.877730694</c:v>
                </c:pt>
                <c:pt idx="28">
                  <c:v>23314434.16929755</c:v>
                </c:pt>
                <c:pt idx="29">
                  <c:v>23181780.987534415</c:v>
                </c:pt>
                <c:pt idx="30">
                  <c:v>22846780.966962002</c:v>
                </c:pt>
                <c:pt idx="31">
                  <c:v>22053296.781726193</c:v>
                </c:pt>
                <c:pt idx="32">
                  <c:v>20355783.333949547</c:v>
                </c:pt>
                <c:pt idx="33">
                  <c:v>17275205.062394552</c:v>
                </c:pt>
                <c:pt idx="34">
                  <c:v>13189845.640849439</c:v>
                </c:pt>
                <c:pt idx="35">
                  <c:v>9157566.8455976583</c:v>
                </c:pt>
                <c:pt idx="36">
                  <c:v>6002130.105914914</c:v>
                </c:pt>
                <c:pt idx="37">
                  <c:v>3805719.4456110285</c:v>
                </c:pt>
                <c:pt idx="38">
                  <c:v>23389355.677797165</c:v>
                </c:pt>
                <c:pt idx="39">
                  <c:v>23372514.029060084</c:v>
                </c:pt>
                <c:pt idx="40">
                  <c:v>23328927.287285317</c:v>
                </c:pt>
                <c:pt idx="41">
                  <c:v>23218421.859316606</c:v>
                </c:pt>
                <c:pt idx="42">
                  <c:v>22939408.7119416</c:v>
                </c:pt>
                <c:pt idx="43">
                  <c:v>22264815.534078676</c:v>
                </c:pt>
                <c:pt idx="44">
                  <c:v>20765915.733736612</c:v>
                </c:pt>
                <c:pt idx="45">
                  <c:v>17976295.257076807</c:v>
                </c:pt>
                <c:pt idx="46">
                  <c:v>13980403.28698449</c:v>
                </c:pt>
                <c:pt idx="47">
                  <c:v>9886448.142118087</c:v>
                </c:pt>
                <c:pt idx="48">
                  <c:v>6533306.4016899923</c:v>
                </c:pt>
                <c:pt idx="49">
                  <c:v>4160012.7663246505</c:v>
                </c:pt>
                <c:pt idx="50">
                  <c:v>2621627.9738067128</c:v>
                </c:pt>
                <c:pt idx="51">
                  <c:v>1646734.2160661751</c:v>
                </c:pt>
                <c:pt idx="52">
                  <c:v>1023458.1319634955</c:v>
                </c:pt>
                <c:pt idx="53">
                  <c:v>638493.38496448298</c:v>
                </c:pt>
                <c:pt idx="54">
                  <c:v>397992.30305841466</c:v>
                </c:pt>
                <c:pt idx="55">
                  <c:v>248381.47449488728</c:v>
                </c:pt>
                <c:pt idx="56">
                  <c:v>154279.54610918</c:v>
                </c:pt>
                <c:pt idx="57">
                  <c:v>20006225.990335945</c:v>
                </c:pt>
                <c:pt idx="58">
                  <c:v>16777574.414987832</c:v>
                </c:pt>
                <c:pt idx="59">
                  <c:v>12607563.281077856</c:v>
                </c:pt>
                <c:pt idx="60">
                  <c:v>8669817.4739426654</c:v>
                </c:pt>
                <c:pt idx="61">
                  <c:v>5637648.5341150807</c:v>
                </c:pt>
                <c:pt idx="62">
                  <c:v>3575451.1349474415</c:v>
                </c:pt>
                <c:pt idx="63">
                  <c:v>2242166.0184647338</c:v>
                </c:pt>
                <c:pt idx="64">
                  <c:v>1401454.1499308762</c:v>
                </c:pt>
                <c:pt idx="65">
                  <c:v>871094.18123239884</c:v>
                </c:pt>
                <c:pt idx="66">
                  <c:v>545241.97544156585</c:v>
                </c:pt>
                <c:pt idx="67">
                  <c:v>340157.847724705</c:v>
                </c:pt>
                <c:pt idx="68">
                  <c:v>211358.94991106729</c:v>
                </c:pt>
                <c:pt idx="69">
                  <c:v>131909.78307705635</c:v>
                </c:pt>
                <c:pt idx="70">
                  <c:v>82540.837682416051</c:v>
                </c:pt>
                <c:pt idx="71">
                  <c:v>51221.799890359245</c:v>
                </c:pt>
                <c:pt idx="72">
                  <c:v>31936.530435181161</c:v>
                </c:pt>
                <c:pt idx="73">
                  <c:v>19902.486825905235</c:v>
                </c:pt>
                <c:pt idx="74">
                  <c:v>12419.771653631569</c:v>
                </c:pt>
                <c:pt idx="75">
                  <c:v>7714.1445516147141</c:v>
                </c:pt>
                <c:pt idx="76">
                  <c:v>3059175.5300055733</c:v>
                </c:pt>
                <c:pt idx="77">
                  <c:v>1918965.2459529208</c:v>
                </c:pt>
                <c:pt idx="78">
                  <c:v>1195671.3562922301</c:v>
                </c:pt>
                <c:pt idx="79">
                  <c:v>746349.31332997466</c:v>
                </c:pt>
                <c:pt idx="80">
                  <c:v>464608.48704483849</c:v>
                </c:pt>
                <c:pt idx="81">
                  <c:v>289412.58142032544</c:v>
                </c:pt>
                <c:pt idx="82">
                  <c:v>180197.08337660608</c:v>
                </c:pt>
                <c:pt idx="83">
                  <c:v>112316.65695412111</c:v>
                </c:pt>
                <c:pt idx="84">
                  <c:v>69735.560865452411</c:v>
                </c:pt>
                <c:pt idx="85">
                  <c:v>43661.98452907904</c:v>
                </c:pt>
                <c:pt idx="86">
                  <c:v>27153.772015132399</c:v>
                </c:pt>
                <c:pt idx="87">
                  <c:v>16971.114472346781</c:v>
                </c:pt>
                <c:pt idx="88">
                  <c:v>10552.949246904782</c:v>
                </c:pt>
                <c:pt idx="89">
                  <c:v>6603.3078320806499</c:v>
                </c:pt>
                <c:pt idx="90">
                  <c:v>4097.7537456538776</c:v>
                </c:pt>
                <c:pt idx="91">
                  <c:v>2554.9247990973072</c:v>
                </c:pt>
                <c:pt idx="92">
                  <c:v>1592.1995182856467</c:v>
                </c:pt>
                <c:pt idx="93">
                  <c:v>993.58187134230411</c:v>
                </c:pt>
                <c:pt idx="94">
                  <c:v>617.13159744871552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8742016"/>
        <c:axId val="198743552"/>
      </c:scatterChart>
      <c:valAx>
        <c:axId val="198742016"/>
        <c:scaling>
          <c:logBase val="10"/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98743552"/>
        <c:crosses val="autoZero"/>
        <c:crossBetween val="midCat"/>
      </c:valAx>
      <c:valAx>
        <c:axId val="198743552"/>
        <c:scaling>
          <c:logBase val="10"/>
          <c:orientation val="minMax"/>
        </c:scaling>
        <c:delete val="0"/>
        <c:axPos val="l"/>
        <c:majorGridlines/>
        <c:numFmt formatCode="0.00E+00" sourceLinked="1"/>
        <c:majorTickMark val="out"/>
        <c:minorTickMark val="none"/>
        <c:tickLblPos val="nextTo"/>
        <c:crossAx val="198742016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'5atm '!$A$2:$A$96</c:f>
              <c:numCache>
                <c:formatCode>General</c:formatCode>
                <c:ptCount val="95"/>
                <c:pt idx="0">
                  <c:v>30000</c:v>
                </c:pt>
                <c:pt idx="1">
                  <c:v>18720</c:v>
                </c:pt>
                <c:pt idx="2">
                  <c:v>11640</c:v>
                </c:pt>
                <c:pt idx="3">
                  <c:v>7260</c:v>
                </c:pt>
                <c:pt idx="4">
                  <c:v>4518</c:v>
                </c:pt>
                <c:pt idx="5">
                  <c:v>2814</c:v>
                </c:pt>
                <c:pt idx="6">
                  <c:v>1752</c:v>
                </c:pt>
                <c:pt idx="7">
                  <c:v>1092</c:v>
                </c:pt>
                <c:pt idx="8">
                  <c:v>678</c:v>
                </c:pt>
                <c:pt idx="9">
                  <c:v>424.2</c:v>
                </c:pt>
                <c:pt idx="10">
                  <c:v>264.60000000000002</c:v>
                </c:pt>
                <c:pt idx="11">
                  <c:v>164.4</c:v>
                </c:pt>
                <c:pt idx="12">
                  <c:v>102.6</c:v>
                </c:pt>
                <c:pt idx="13">
                  <c:v>64.2</c:v>
                </c:pt>
                <c:pt idx="14">
                  <c:v>39.840000000000003</c:v>
                </c:pt>
                <c:pt idx="15">
                  <c:v>24.84</c:v>
                </c:pt>
                <c:pt idx="16">
                  <c:v>15.48</c:v>
                </c:pt>
                <c:pt idx="17">
                  <c:v>9.66</c:v>
                </c:pt>
                <c:pt idx="18">
                  <c:v>6</c:v>
                </c:pt>
                <c:pt idx="19">
                  <c:v>1250</c:v>
                </c:pt>
                <c:pt idx="20">
                  <c:v>780</c:v>
                </c:pt>
                <c:pt idx="21">
                  <c:v>485</c:v>
                </c:pt>
                <c:pt idx="22">
                  <c:v>302.5</c:v>
                </c:pt>
                <c:pt idx="23">
                  <c:v>188.25</c:v>
                </c:pt>
                <c:pt idx="24">
                  <c:v>117.25</c:v>
                </c:pt>
                <c:pt idx="25">
                  <c:v>73</c:v>
                </c:pt>
                <c:pt idx="26">
                  <c:v>45.5</c:v>
                </c:pt>
                <c:pt idx="27">
                  <c:v>28.25</c:v>
                </c:pt>
                <c:pt idx="28">
                  <c:v>17.675000000000001</c:v>
                </c:pt>
                <c:pt idx="29">
                  <c:v>11.025</c:v>
                </c:pt>
                <c:pt idx="30">
                  <c:v>6.85</c:v>
                </c:pt>
                <c:pt idx="31">
                  <c:v>4.2750000000000004</c:v>
                </c:pt>
                <c:pt idx="32">
                  <c:v>2.6749999999999998</c:v>
                </c:pt>
                <c:pt idx="33">
                  <c:v>1.66</c:v>
                </c:pt>
                <c:pt idx="34">
                  <c:v>1.0349999999999999</c:v>
                </c:pt>
                <c:pt idx="35">
                  <c:v>0.64500000000000002</c:v>
                </c:pt>
                <c:pt idx="36">
                  <c:v>0.40250000000000002</c:v>
                </c:pt>
                <c:pt idx="37">
                  <c:v>0.25</c:v>
                </c:pt>
                <c:pt idx="38">
                  <c:v>50</c:v>
                </c:pt>
                <c:pt idx="39">
                  <c:v>31.2</c:v>
                </c:pt>
                <c:pt idx="40">
                  <c:v>19.399999999999999</c:v>
                </c:pt>
                <c:pt idx="41">
                  <c:v>12.1</c:v>
                </c:pt>
                <c:pt idx="42">
                  <c:v>7.53</c:v>
                </c:pt>
                <c:pt idx="43">
                  <c:v>4.6900000000000004</c:v>
                </c:pt>
                <c:pt idx="44">
                  <c:v>2.92</c:v>
                </c:pt>
                <c:pt idx="45">
                  <c:v>1.82</c:v>
                </c:pt>
                <c:pt idx="46">
                  <c:v>1.1299999999999999</c:v>
                </c:pt>
                <c:pt idx="47">
                  <c:v>0.70699999999999996</c:v>
                </c:pt>
                <c:pt idx="48">
                  <c:v>0.441</c:v>
                </c:pt>
                <c:pt idx="49">
                  <c:v>0.27400000000000002</c:v>
                </c:pt>
                <c:pt idx="50">
                  <c:v>0.17100000000000001</c:v>
                </c:pt>
                <c:pt idx="51">
                  <c:v>0.107</c:v>
                </c:pt>
                <c:pt idx="52">
                  <c:v>6.6400000000000001E-2</c:v>
                </c:pt>
                <c:pt idx="53">
                  <c:v>4.1399999999999999E-2</c:v>
                </c:pt>
                <c:pt idx="54">
                  <c:v>2.58E-2</c:v>
                </c:pt>
                <c:pt idx="55">
                  <c:v>1.61E-2</c:v>
                </c:pt>
                <c:pt idx="56">
                  <c:v>0.01</c:v>
                </c:pt>
                <c:pt idx="57">
                  <c:v>2.5</c:v>
                </c:pt>
                <c:pt idx="58">
                  <c:v>1.56</c:v>
                </c:pt>
                <c:pt idx="59">
                  <c:v>0.97</c:v>
                </c:pt>
                <c:pt idx="60">
                  <c:v>0.60499999999999998</c:v>
                </c:pt>
                <c:pt idx="61">
                  <c:v>0.3765</c:v>
                </c:pt>
                <c:pt idx="62">
                  <c:v>0.23449999999999999</c:v>
                </c:pt>
                <c:pt idx="63">
                  <c:v>0.14599999999999999</c:v>
                </c:pt>
                <c:pt idx="64">
                  <c:v>9.0999999999999998E-2</c:v>
                </c:pt>
                <c:pt idx="65">
                  <c:v>5.6500000000000002E-2</c:v>
                </c:pt>
                <c:pt idx="66">
                  <c:v>3.5349999999999999E-2</c:v>
                </c:pt>
                <c:pt idx="67">
                  <c:v>2.205E-2</c:v>
                </c:pt>
                <c:pt idx="68">
                  <c:v>1.37E-2</c:v>
                </c:pt>
                <c:pt idx="69">
                  <c:v>8.5500000000000003E-3</c:v>
                </c:pt>
                <c:pt idx="70">
                  <c:v>5.3499999999999997E-3</c:v>
                </c:pt>
                <c:pt idx="71">
                  <c:v>3.32E-3</c:v>
                </c:pt>
                <c:pt idx="72">
                  <c:v>2.0699999999999998E-3</c:v>
                </c:pt>
                <c:pt idx="73">
                  <c:v>1.2899999999999999E-3</c:v>
                </c:pt>
                <c:pt idx="74" formatCode="0.00E+00">
                  <c:v>8.0500000000000005E-4</c:v>
                </c:pt>
                <c:pt idx="75" formatCode="0.00E+00">
                  <c:v>5.0000000000000001E-4</c:v>
                </c:pt>
                <c:pt idx="76">
                  <c:v>0.2</c:v>
                </c:pt>
                <c:pt idx="77">
                  <c:v>0.12479999999999999</c:v>
                </c:pt>
                <c:pt idx="78">
                  <c:v>7.7600000000000002E-2</c:v>
                </c:pt>
                <c:pt idx="79">
                  <c:v>4.8399999999999999E-2</c:v>
                </c:pt>
                <c:pt idx="80">
                  <c:v>3.0120000000000001E-2</c:v>
                </c:pt>
                <c:pt idx="81">
                  <c:v>1.8759999999999999E-2</c:v>
                </c:pt>
                <c:pt idx="82">
                  <c:v>1.1679999999999999E-2</c:v>
                </c:pt>
                <c:pt idx="83">
                  <c:v>7.28E-3</c:v>
                </c:pt>
                <c:pt idx="84">
                  <c:v>4.5199999999999997E-3</c:v>
                </c:pt>
                <c:pt idx="85">
                  <c:v>2.8300000000000001E-3</c:v>
                </c:pt>
                <c:pt idx="86">
                  <c:v>1.7600000000000001E-3</c:v>
                </c:pt>
                <c:pt idx="87">
                  <c:v>1.1000000000000001E-3</c:v>
                </c:pt>
                <c:pt idx="88" formatCode="0.00E+00">
                  <c:v>6.8400000000000004E-4</c:v>
                </c:pt>
                <c:pt idx="89" formatCode="0.00E+00">
                  <c:v>4.28E-4</c:v>
                </c:pt>
                <c:pt idx="90" formatCode="0.00E+00">
                  <c:v>2.656E-4</c:v>
                </c:pt>
                <c:pt idx="91" formatCode="0.00E+00">
                  <c:v>1.6559999999999999E-4</c:v>
                </c:pt>
                <c:pt idx="92" formatCode="0.00E+00">
                  <c:v>1.032E-4</c:v>
                </c:pt>
                <c:pt idx="93" formatCode="0.00E+00">
                  <c:v>6.4399999999999993E-5</c:v>
                </c:pt>
                <c:pt idx="94" formatCode="0.00E+00">
                  <c:v>4.0000000000000003E-5</c:v>
                </c:pt>
              </c:numCache>
            </c:numRef>
          </c:xVal>
          <c:yVal>
            <c:numRef>
              <c:f>'5atm '!$C$2:$C$96</c:f>
              <c:numCache>
                <c:formatCode>General</c:formatCode>
                <c:ptCount val="95"/>
                <c:pt idx="0">
                  <c:v>17.600000000000001</c:v>
                </c:pt>
                <c:pt idx="1">
                  <c:v>18.41</c:v>
                </c:pt>
                <c:pt idx="2">
                  <c:v>19.3</c:v>
                </c:pt>
                <c:pt idx="3">
                  <c:v>20.190000000000001</c:v>
                </c:pt>
                <c:pt idx="4">
                  <c:v>21.07</c:v>
                </c:pt>
                <c:pt idx="5">
                  <c:v>21.96</c:v>
                </c:pt>
                <c:pt idx="6">
                  <c:v>22.83</c:v>
                </c:pt>
                <c:pt idx="7">
                  <c:v>23.65</c:v>
                </c:pt>
                <c:pt idx="8">
                  <c:v>24.65</c:v>
                </c:pt>
                <c:pt idx="9">
                  <c:v>25.72</c:v>
                </c:pt>
                <c:pt idx="10">
                  <c:v>26.7</c:v>
                </c:pt>
                <c:pt idx="11">
                  <c:v>27.71</c:v>
                </c:pt>
                <c:pt idx="12">
                  <c:v>28.78</c:v>
                </c:pt>
                <c:pt idx="13">
                  <c:v>29.9</c:v>
                </c:pt>
                <c:pt idx="14">
                  <c:v>31.01</c:v>
                </c:pt>
                <c:pt idx="15">
                  <c:v>32.380000000000003</c:v>
                </c:pt>
                <c:pt idx="16">
                  <c:v>33.69</c:v>
                </c:pt>
                <c:pt idx="17">
                  <c:v>34.92</c:v>
                </c:pt>
                <c:pt idx="18">
                  <c:v>36.229999999999997</c:v>
                </c:pt>
                <c:pt idx="19">
                  <c:v>24.02</c:v>
                </c:pt>
                <c:pt idx="20">
                  <c:v>25.12</c:v>
                </c:pt>
                <c:pt idx="21">
                  <c:v>26.09</c:v>
                </c:pt>
                <c:pt idx="22">
                  <c:v>27.03</c:v>
                </c:pt>
                <c:pt idx="23">
                  <c:v>27.94</c:v>
                </c:pt>
                <c:pt idx="24">
                  <c:v>28.87</c:v>
                </c:pt>
                <c:pt idx="25">
                  <c:v>29.83</c:v>
                </c:pt>
                <c:pt idx="26">
                  <c:v>30.87</c:v>
                </c:pt>
                <c:pt idx="27">
                  <c:v>31.9</c:v>
                </c:pt>
                <c:pt idx="28">
                  <c:v>32.99</c:v>
                </c:pt>
                <c:pt idx="29">
                  <c:v>34.14</c:v>
                </c:pt>
                <c:pt idx="30">
                  <c:v>35.33</c:v>
                </c:pt>
                <c:pt idx="31">
                  <c:v>36.590000000000003</c:v>
                </c:pt>
                <c:pt idx="32">
                  <c:v>37.909999999999997</c:v>
                </c:pt>
                <c:pt idx="33">
                  <c:v>39.29</c:v>
                </c:pt>
                <c:pt idx="34">
                  <c:v>40.81</c:v>
                </c:pt>
                <c:pt idx="35">
                  <c:v>42.39</c:v>
                </c:pt>
                <c:pt idx="36">
                  <c:v>44</c:v>
                </c:pt>
                <c:pt idx="37">
                  <c:v>45.6</c:v>
                </c:pt>
                <c:pt idx="38">
                  <c:v>31.65</c:v>
                </c:pt>
                <c:pt idx="39">
                  <c:v>33.22</c:v>
                </c:pt>
                <c:pt idx="40">
                  <c:v>34.46</c:v>
                </c:pt>
                <c:pt idx="41">
                  <c:v>35.57</c:v>
                </c:pt>
                <c:pt idx="42">
                  <c:v>36.69</c:v>
                </c:pt>
                <c:pt idx="43">
                  <c:v>37.82</c:v>
                </c:pt>
                <c:pt idx="44">
                  <c:v>39</c:v>
                </c:pt>
                <c:pt idx="45">
                  <c:v>40.22</c:v>
                </c:pt>
                <c:pt idx="46">
                  <c:v>41.46</c:v>
                </c:pt>
                <c:pt idx="47">
                  <c:v>42.83</c:v>
                </c:pt>
                <c:pt idx="48">
                  <c:v>44.22</c:v>
                </c:pt>
                <c:pt idx="49">
                  <c:v>45.67</c:v>
                </c:pt>
                <c:pt idx="50">
                  <c:v>47.17</c:v>
                </c:pt>
                <c:pt idx="51">
                  <c:v>48.72</c:v>
                </c:pt>
                <c:pt idx="52">
                  <c:v>50.32</c:v>
                </c:pt>
                <c:pt idx="53">
                  <c:v>51.99</c:v>
                </c:pt>
                <c:pt idx="54">
                  <c:v>53.71</c:v>
                </c:pt>
                <c:pt idx="55">
                  <c:v>55.44</c:v>
                </c:pt>
                <c:pt idx="56">
                  <c:v>57.13</c:v>
                </c:pt>
                <c:pt idx="57">
                  <c:v>44.21</c:v>
                </c:pt>
                <c:pt idx="58">
                  <c:v>44.19</c:v>
                </c:pt>
                <c:pt idx="59">
                  <c:v>44.88</c:v>
                </c:pt>
                <c:pt idx="60">
                  <c:v>45.81</c:v>
                </c:pt>
                <c:pt idx="61">
                  <c:v>46.94</c:v>
                </c:pt>
                <c:pt idx="62">
                  <c:v>48.18</c:v>
                </c:pt>
                <c:pt idx="63">
                  <c:v>49.5</c:v>
                </c:pt>
                <c:pt idx="64">
                  <c:v>50.88</c:v>
                </c:pt>
                <c:pt idx="65">
                  <c:v>52.3</c:v>
                </c:pt>
                <c:pt idx="66">
                  <c:v>53.75</c:v>
                </c:pt>
                <c:pt idx="67">
                  <c:v>55.23</c:v>
                </c:pt>
                <c:pt idx="68">
                  <c:v>56.73</c:v>
                </c:pt>
                <c:pt idx="69">
                  <c:v>58.24</c:v>
                </c:pt>
                <c:pt idx="70">
                  <c:v>59.79</c:v>
                </c:pt>
                <c:pt idx="71">
                  <c:v>61.38</c:v>
                </c:pt>
                <c:pt idx="72">
                  <c:v>63</c:v>
                </c:pt>
                <c:pt idx="73">
                  <c:v>64.650000000000006</c:v>
                </c:pt>
                <c:pt idx="74">
                  <c:v>66.28</c:v>
                </c:pt>
                <c:pt idx="75">
                  <c:v>67.95</c:v>
                </c:pt>
                <c:pt idx="76">
                  <c:v>66.41</c:v>
                </c:pt>
                <c:pt idx="77">
                  <c:v>58.75</c:v>
                </c:pt>
                <c:pt idx="78">
                  <c:v>56.54</c:v>
                </c:pt>
                <c:pt idx="79">
                  <c:v>56.18</c:v>
                </c:pt>
                <c:pt idx="80">
                  <c:v>56.82</c:v>
                </c:pt>
                <c:pt idx="81">
                  <c:v>57.86</c:v>
                </c:pt>
                <c:pt idx="82">
                  <c:v>59.14</c:v>
                </c:pt>
                <c:pt idx="83">
                  <c:v>60.49</c:v>
                </c:pt>
                <c:pt idx="84">
                  <c:v>61.85</c:v>
                </c:pt>
                <c:pt idx="85">
                  <c:v>63.24</c:v>
                </c:pt>
                <c:pt idx="86">
                  <c:v>64.64</c:v>
                </c:pt>
                <c:pt idx="87">
                  <c:v>66.05</c:v>
                </c:pt>
                <c:pt idx="88">
                  <c:v>67.510000000000005</c:v>
                </c:pt>
                <c:pt idx="89">
                  <c:v>68.98</c:v>
                </c:pt>
                <c:pt idx="90">
                  <c:v>70.510000000000005</c:v>
                </c:pt>
                <c:pt idx="91">
                  <c:v>72.09</c:v>
                </c:pt>
                <c:pt idx="92">
                  <c:v>73.7</c:v>
                </c:pt>
                <c:pt idx="93">
                  <c:v>75.290000000000006</c:v>
                </c:pt>
                <c:pt idx="94">
                  <c:v>76.900000000000006</c:v>
                </c:pt>
              </c:numCache>
            </c:numRef>
          </c:yVal>
          <c:smooth val="0"/>
        </c:ser>
        <c:ser>
          <c:idx val="1"/>
          <c:order val="1"/>
          <c:spPr>
            <a:ln w="28575">
              <a:noFill/>
            </a:ln>
          </c:spPr>
          <c:xVal>
            <c:numRef>
              <c:f>'5atm '!$A$2:$A$96</c:f>
              <c:numCache>
                <c:formatCode>General</c:formatCode>
                <c:ptCount val="95"/>
                <c:pt idx="0">
                  <c:v>30000</c:v>
                </c:pt>
                <c:pt idx="1">
                  <c:v>18720</c:v>
                </c:pt>
                <c:pt idx="2">
                  <c:v>11640</c:v>
                </c:pt>
                <c:pt idx="3">
                  <c:v>7260</c:v>
                </c:pt>
                <c:pt idx="4">
                  <c:v>4518</c:v>
                </c:pt>
                <c:pt idx="5">
                  <c:v>2814</c:v>
                </c:pt>
                <c:pt idx="6">
                  <c:v>1752</c:v>
                </c:pt>
                <c:pt idx="7">
                  <c:v>1092</c:v>
                </c:pt>
                <c:pt idx="8">
                  <c:v>678</c:v>
                </c:pt>
                <c:pt idx="9">
                  <c:v>424.2</c:v>
                </c:pt>
                <c:pt idx="10">
                  <c:v>264.60000000000002</c:v>
                </c:pt>
                <c:pt idx="11">
                  <c:v>164.4</c:v>
                </c:pt>
                <c:pt idx="12">
                  <c:v>102.6</c:v>
                </c:pt>
                <c:pt idx="13">
                  <c:v>64.2</c:v>
                </c:pt>
                <c:pt idx="14">
                  <c:v>39.840000000000003</c:v>
                </c:pt>
                <c:pt idx="15">
                  <c:v>24.84</c:v>
                </c:pt>
                <c:pt idx="16">
                  <c:v>15.48</c:v>
                </c:pt>
                <c:pt idx="17">
                  <c:v>9.66</c:v>
                </c:pt>
                <c:pt idx="18">
                  <c:v>6</c:v>
                </c:pt>
                <c:pt idx="19">
                  <c:v>1250</c:v>
                </c:pt>
                <c:pt idx="20">
                  <c:v>780</c:v>
                </c:pt>
                <c:pt idx="21">
                  <c:v>485</c:v>
                </c:pt>
                <c:pt idx="22">
                  <c:v>302.5</c:v>
                </c:pt>
                <c:pt idx="23">
                  <c:v>188.25</c:v>
                </c:pt>
                <c:pt idx="24">
                  <c:v>117.25</c:v>
                </c:pt>
                <c:pt idx="25">
                  <c:v>73</c:v>
                </c:pt>
                <c:pt idx="26">
                  <c:v>45.5</c:v>
                </c:pt>
                <c:pt idx="27">
                  <c:v>28.25</c:v>
                </c:pt>
                <c:pt idx="28">
                  <c:v>17.675000000000001</c:v>
                </c:pt>
                <c:pt idx="29">
                  <c:v>11.025</c:v>
                </c:pt>
                <c:pt idx="30">
                  <c:v>6.85</c:v>
                </c:pt>
                <c:pt idx="31">
                  <c:v>4.2750000000000004</c:v>
                </c:pt>
                <c:pt idx="32">
                  <c:v>2.6749999999999998</c:v>
                </c:pt>
                <c:pt idx="33">
                  <c:v>1.66</c:v>
                </c:pt>
                <c:pt idx="34">
                  <c:v>1.0349999999999999</c:v>
                </c:pt>
                <c:pt idx="35">
                  <c:v>0.64500000000000002</c:v>
                </c:pt>
                <c:pt idx="36">
                  <c:v>0.40250000000000002</c:v>
                </c:pt>
                <c:pt idx="37">
                  <c:v>0.25</c:v>
                </c:pt>
                <c:pt idx="38">
                  <c:v>50</c:v>
                </c:pt>
                <c:pt idx="39">
                  <c:v>31.2</c:v>
                </c:pt>
                <c:pt idx="40">
                  <c:v>19.399999999999999</c:v>
                </c:pt>
                <c:pt idx="41">
                  <c:v>12.1</c:v>
                </c:pt>
                <c:pt idx="42">
                  <c:v>7.53</c:v>
                </c:pt>
                <c:pt idx="43">
                  <c:v>4.6900000000000004</c:v>
                </c:pt>
                <c:pt idx="44">
                  <c:v>2.92</c:v>
                </c:pt>
                <c:pt idx="45">
                  <c:v>1.82</c:v>
                </c:pt>
                <c:pt idx="46">
                  <c:v>1.1299999999999999</c:v>
                </c:pt>
                <c:pt idx="47">
                  <c:v>0.70699999999999996</c:v>
                </c:pt>
                <c:pt idx="48">
                  <c:v>0.441</c:v>
                </c:pt>
                <c:pt idx="49">
                  <c:v>0.27400000000000002</c:v>
                </c:pt>
                <c:pt idx="50">
                  <c:v>0.17100000000000001</c:v>
                </c:pt>
                <c:pt idx="51">
                  <c:v>0.107</c:v>
                </c:pt>
                <c:pt idx="52">
                  <c:v>6.6400000000000001E-2</c:v>
                </c:pt>
                <c:pt idx="53">
                  <c:v>4.1399999999999999E-2</c:v>
                </c:pt>
                <c:pt idx="54">
                  <c:v>2.58E-2</c:v>
                </c:pt>
                <c:pt idx="55">
                  <c:v>1.61E-2</c:v>
                </c:pt>
                <c:pt idx="56">
                  <c:v>0.01</c:v>
                </c:pt>
                <c:pt idx="57">
                  <c:v>2.5</c:v>
                </c:pt>
                <c:pt idx="58">
                  <c:v>1.56</c:v>
                </c:pt>
                <c:pt idx="59">
                  <c:v>0.97</c:v>
                </c:pt>
                <c:pt idx="60">
                  <c:v>0.60499999999999998</c:v>
                </c:pt>
                <c:pt idx="61">
                  <c:v>0.3765</c:v>
                </c:pt>
                <c:pt idx="62">
                  <c:v>0.23449999999999999</c:v>
                </c:pt>
                <c:pt idx="63">
                  <c:v>0.14599999999999999</c:v>
                </c:pt>
                <c:pt idx="64">
                  <c:v>9.0999999999999998E-2</c:v>
                </c:pt>
                <c:pt idx="65">
                  <c:v>5.6500000000000002E-2</c:v>
                </c:pt>
                <c:pt idx="66">
                  <c:v>3.5349999999999999E-2</c:v>
                </c:pt>
                <c:pt idx="67">
                  <c:v>2.205E-2</c:v>
                </c:pt>
                <c:pt idx="68">
                  <c:v>1.37E-2</c:v>
                </c:pt>
                <c:pt idx="69">
                  <c:v>8.5500000000000003E-3</c:v>
                </c:pt>
                <c:pt idx="70">
                  <c:v>5.3499999999999997E-3</c:v>
                </c:pt>
                <c:pt idx="71">
                  <c:v>3.32E-3</c:v>
                </c:pt>
                <c:pt idx="72">
                  <c:v>2.0699999999999998E-3</c:v>
                </c:pt>
                <c:pt idx="73">
                  <c:v>1.2899999999999999E-3</c:v>
                </c:pt>
                <c:pt idx="74" formatCode="0.00E+00">
                  <c:v>8.0500000000000005E-4</c:v>
                </c:pt>
                <c:pt idx="75" formatCode="0.00E+00">
                  <c:v>5.0000000000000001E-4</c:v>
                </c:pt>
                <c:pt idx="76">
                  <c:v>0.2</c:v>
                </c:pt>
                <c:pt idx="77">
                  <c:v>0.12479999999999999</c:v>
                </c:pt>
                <c:pt idx="78">
                  <c:v>7.7600000000000002E-2</c:v>
                </c:pt>
                <c:pt idx="79">
                  <c:v>4.8399999999999999E-2</c:v>
                </c:pt>
                <c:pt idx="80">
                  <c:v>3.0120000000000001E-2</c:v>
                </c:pt>
                <c:pt idx="81">
                  <c:v>1.8759999999999999E-2</c:v>
                </c:pt>
                <c:pt idx="82">
                  <c:v>1.1679999999999999E-2</c:v>
                </c:pt>
                <c:pt idx="83">
                  <c:v>7.28E-3</c:v>
                </c:pt>
                <c:pt idx="84">
                  <c:v>4.5199999999999997E-3</c:v>
                </c:pt>
                <c:pt idx="85">
                  <c:v>2.8300000000000001E-3</c:v>
                </c:pt>
                <c:pt idx="86">
                  <c:v>1.7600000000000001E-3</c:v>
                </c:pt>
                <c:pt idx="87">
                  <c:v>1.1000000000000001E-3</c:v>
                </c:pt>
                <c:pt idx="88" formatCode="0.00E+00">
                  <c:v>6.8400000000000004E-4</c:v>
                </c:pt>
                <c:pt idx="89" formatCode="0.00E+00">
                  <c:v>4.28E-4</c:v>
                </c:pt>
                <c:pt idx="90" formatCode="0.00E+00">
                  <c:v>2.656E-4</c:v>
                </c:pt>
                <c:pt idx="91" formatCode="0.00E+00">
                  <c:v>1.6559999999999999E-4</c:v>
                </c:pt>
                <c:pt idx="92" formatCode="0.00E+00">
                  <c:v>1.032E-4</c:v>
                </c:pt>
                <c:pt idx="93" formatCode="0.00E+00">
                  <c:v>6.4399999999999993E-5</c:v>
                </c:pt>
                <c:pt idx="94" formatCode="0.00E+00">
                  <c:v>4.0000000000000003E-5</c:v>
                </c:pt>
              </c:numCache>
            </c:numRef>
          </c:xVal>
          <c:yVal>
            <c:numRef>
              <c:f>'5atm '!$K$2:$K$96</c:f>
              <c:numCache>
                <c:formatCode>General</c:formatCode>
                <c:ptCount val="95"/>
                <c:pt idx="0">
                  <c:v>2.8966869351155647E-3</c:v>
                </c:pt>
                <c:pt idx="1">
                  <c:v>4.6421264923802563E-3</c:v>
                </c:pt>
                <c:pt idx="2">
                  <c:v>7.4656879412111077E-3</c:v>
                </c:pt>
                <c:pt idx="3">
                  <c:v>1.1969780559678815E-2</c:v>
                </c:pt>
                <c:pt idx="4">
                  <c:v>1.9234308291956631E-2</c:v>
                </c:pt>
                <c:pt idx="5">
                  <c:v>3.0881520864433038E-2</c:v>
                </c:pt>
                <c:pt idx="6">
                  <c:v>4.9600791334943009E-2</c:v>
                </c:pt>
                <c:pt idx="7">
                  <c:v>7.9579260299943083E-2</c:v>
                </c:pt>
                <c:pt idx="8">
                  <c:v>0.12817177458676066</c:v>
                </c:pt>
                <c:pt idx="9">
                  <c:v>0.2048567605480289</c:v>
                </c:pt>
                <c:pt idx="10">
                  <c:v>0.3284189584189936</c:v>
                </c:pt>
                <c:pt idx="11">
                  <c:v>0.52857751089703942</c:v>
                </c:pt>
                <c:pt idx="12">
                  <c:v>0.84692279635864176</c:v>
                </c:pt>
                <c:pt idx="13">
                  <c:v>1.3533402873632459</c:v>
                </c:pt>
                <c:pt idx="14">
                  <c:v>2.1801873138273868</c:v>
                </c:pt>
                <c:pt idx="15">
                  <c:v>3.4940762994344707</c:v>
                </c:pt>
                <c:pt idx="16">
                  <c:v>5.5958737158060776</c:v>
                </c:pt>
                <c:pt idx="17">
                  <c:v>8.9230751856338077</c:v>
                </c:pt>
                <c:pt idx="18">
                  <c:v>14.186252929390006</c:v>
                </c:pt>
                <c:pt idx="19">
                  <c:v>6.9520452384952011E-2</c:v>
                </c:pt>
                <c:pt idx="20">
                  <c:v>0.11141089564473119</c:v>
                </c:pt>
                <c:pt idx="21">
                  <c:v>0.17917592752064637</c:v>
                </c:pt>
                <c:pt idx="22">
                  <c:v>0.28727233037242866</c:v>
                </c:pt>
                <c:pt idx="23">
                  <c:v>0.46161342831290503</c:v>
                </c:pt>
                <c:pt idx="24">
                  <c:v>0.74111523734168561</c:v>
                </c:pt>
                <c:pt idx="25">
                  <c:v>1.1902480432415035</c:v>
                </c:pt>
                <c:pt idx="26">
                  <c:v>1.9091965422120563</c:v>
                </c:pt>
                <c:pt idx="27">
                  <c:v>3.0731772162652486</c:v>
                </c:pt>
                <c:pt idx="28">
                  <c:v>4.9045685643426253</c:v>
                </c:pt>
                <c:pt idx="29">
                  <c:v>7.8329744217182409</c:v>
                </c:pt>
                <c:pt idx="30">
                  <c:v>12.484797878666225</c:v>
                </c:pt>
                <c:pt idx="31">
                  <c:v>19.533872395310009</c:v>
                </c:pt>
                <c:pt idx="32">
                  <c:v>29.552859550149055</c:v>
                </c:pt>
                <c:pt idx="33">
                  <c:v>42.417187883286864</c:v>
                </c:pt>
                <c:pt idx="34">
                  <c:v>55.690301957128241</c:v>
                </c:pt>
                <c:pt idx="35">
                  <c:v>66.961653966608822</c:v>
                </c:pt>
                <c:pt idx="36">
                  <c:v>75.137512486566507</c:v>
                </c:pt>
                <c:pt idx="37">
                  <c:v>80.640021781991578</c:v>
                </c:pt>
                <c:pt idx="38">
                  <c:v>1.7374793772484576</c:v>
                </c:pt>
                <c:pt idx="39">
                  <c:v>2.783084999452635</c:v>
                </c:pt>
                <c:pt idx="40">
                  <c:v>4.4703197718533287</c:v>
                </c:pt>
                <c:pt idx="41">
                  <c:v>7.1446054197589799</c:v>
                </c:pt>
                <c:pt idx="42">
                  <c:v>11.388208633638293</c:v>
                </c:pt>
                <c:pt idx="43">
                  <c:v>17.920717752507692</c:v>
                </c:pt>
                <c:pt idx="44">
                  <c:v>27.448194973409727</c:v>
                </c:pt>
                <c:pt idx="45">
                  <c:v>39.806222600916897</c:v>
                </c:pt>
                <c:pt idx="46">
                  <c:v>53.312499559506655</c:v>
                </c:pt>
                <c:pt idx="47">
                  <c:v>65.007746478340053</c:v>
                </c:pt>
                <c:pt idx="48">
                  <c:v>73.787549891900753</c:v>
                </c:pt>
                <c:pt idx="49">
                  <c:v>79.759670386927084</c:v>
                </c:pt>
                <c:pt idx="50">
                  <c:v>83.567371653171762</c:v>
                </c:pt>
                <c:pt idx="51">
                  <c:v>85.964593564709318</c:v>
                </c:pt>
                <c:pt idx="52">
                  <c:v>87.493236862396472</c:v>
                </c:pt>
                <c:pt idx="53">
                  <c:v>88.436438513552744</c:v>
                </c:pt>
                <c:pt idx="54">
                  <c:v>89.025458649687991</c:v>
                </c:pt>
                <c:pt idx="55">
                  <c:v>89.391820168789422</c:v>
                </c:pt>
                <c:pt idx="56">
                  <c:v>89.622239837783738</c:v>
                </c:pt>
                <c:pt idx="57">
                  <c:v>31.244379787689979</c:v>
                </c:pt>
                <c:pt idx="58">
                  <c:v>44.193732648122321</c:v>
                </c:pt>
                <c:pt idx="59">
                  <c:v>57.39922852671112</c:v>
                </c:pt>
                <c:pt idx="60">
                  <c:v>68.25334488980063</c:v>
                </c:pt>
                <c:pt idx="61">
                  <c:v>76.058919407773828</c:v>
                </c:pt>
                <c:pt idx="62">
                  <c:v>81.210988129865839</c:v>
                </c:pt>
                <c:pt idx="63">
                  <c:v>84.50156329899923</c:v>
                </c:pt>
                <c:pt idx="64">
                  <c:v>86.566448835414704</c:v>
                </c:pt>
                <c:pt idx="65">
                  <c:v>87.866610628497497</c:v>
                </c:pt>
                <c:pt idx="66">
                  <c:v>88.664840204993112</c:v>
                </c:pt>
                <c:pt idx="67">
                  <c:v>89.167085450059702</c:v>
                </c:pt>
                <c:pt idx="68">
                  <c:v>89.482475153416587</c:v>
                </c:pt>
                <c:pt idx="69">
                  <c:v>89.677013802497797</c:v>
                </c:pt>
                <c:pt idx="70">
                  <c:v>89.797896222949191</c:v>
                </c:pt>
                <c:pt idx="71">
                  <c:v>89.874582009155361</c:v>
                </c:pt>
                <c:pt idx="72">
                  <c:v>89.921802561895618</c:v>
                </c:pt>
                <c:pt idx="73">
                  <c:v>89.951268244703826</c:v>
                </c:pt>
                <c:pt idx="74">
                  <c:v>89.969589869155655</c:v>
                </c:pt>
                <c:pt idx="75">
                  <c:v>89.981111718883071</c:v>
                </c:pt>
                <c:pt idx="76">
                  <c:v>82.488027599100718</c:v>
                </c:pt>
                <c:pt idx="77">
                  <c:v>85.296081918824186</c:v>
                </c:pt>
                <c:pt idx="78">
                  <c:v>87.071092568724652</c:v>
                </c:pt>
                <c:pt idx="79">
                  <c:v>88.172234578641024</c:v>
                </c:pt>
                <c:pt idx="80">
                  <c:v>88.862319446227531</c:v>
                </c:pt>
                <c:pt idx="81">
                  <c:v>89.291347804433229</c:v>
                </c:pt>
                <c:pt idx="82">
                  <c:v>89.558778459080784</c:v>
                </c:pt>
                <c:pt idx="83">
                  <c:v>89.724988728950805</c:v>
                </c:pt>
                <c:pt idx="84">
                  <c:v>89.829250438008827</c:v>
                </c:pt>
                <c:pt idx="85">
                  <c:v>89.893092449073194</c:v>
                </c:pt>
                <c:pt idx="86">
                  <c:v>89.933513277902591</c:v>
                </c:pt>
                <c:pt idx="87">
                  <c:v>89.958445787323242</c:v>
                </c:pt>
                <c:pt idx="88">
                  <c:v>89.974160832247733</c:v>
                </c:pt>
                <c:pt idx="89">
                  <c:v>89.983831631207366</c:v>
                </c:pt>
                <c:pt idx="90">
                  <c:v>89.989966544809775</c:v>
                </c:pt>
                <c:pt idx="91">
                  <c:v>89.993744201092312</c:v>
                </c:pt>
                <c:pt idx="92">
                  <c:v>89.996101458642258</c:v>
                </c:pt>
                <c:pt idx="93">
                  <c:v>89.997567189305485</c:v>
                </c:pt>
                <c:pt idx="94">
                  <c:v>89.998488937456258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8761856"/>
        <c:axId val="199099520"/>
      </c:scatterChart>
      <c:valAx>
        <c:axId val="198761856"/>
        <c:scaling>
          <c:logBase val="10"/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99099520"/>
        <c:crosses val="autoZero"/>
        <c:crossBetween val="midCat"/>
      </c:valAx>
      <c:valAx>
        <c:axId val="199099520"/>
        <c:scaling>
          <c:logBase val="10"/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98761856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'10atm'!$A$2:$A$96</c:f>
              <c:numCache>
                <c:formatCode>General</c:formatCode>
                <c:ptCount val="95"/>
                <c:pt idx="0">
                  <c:v>30000</c:v>
                </c:pt>
                <c:pt idx="1">
                  <c:v>18720</c:v>
                </c:pt>
                <c:pt idx="2">
                  <c:v>11640</c:v>
                </c:pt>
                <c:pt idx="3">
                  <c:v>7260</c:v>
                </c:pt>
                <c:pt idx="4">
                  <c:v>4518</c:v>
                </c:pt>
                <c:pt idx="5">
                  <c:v>2814</c:v>
                </c:pt>
                <c:pt idx="6">
                  <c:v>1752</c:v>
                </c:pt>
                <c:pt idx="7">
                  <c:v>1092</c:v>
                </c:pt>
                <c:pt idx="8">
                  <c:v>678</c:v>
                </c:pt>
                <c:pt idx="9">
                  <c:v>424.2</c:v>
                </c:pt>
                <c:pt idx="10">
                  <c:v>264.60000000000002</c:v>
                </c:pt>
                <c:pt idx="11">
                  <c:v>164.4</c:v>
                </c:pt>
                <c:pt idx="12">
                  <c:v>102.6</c:v>
                </c:pt>
                <c:pt idx="13">
                  <c:v>64.2</c:v>
                </c:pt>
                <c:pt idx="14">
                  <c:v>39.840000000000003</c:v>
                </c:pt>
                <c:pt idx="15">
                  <c:v>24.84</c:v>
                </c:pt>
                <c:pt idx="16">
                  <c:v>15.48</c:v>
                </c:pt>
                <c:pt idx="17">
                  <c:v>9.66</c:v>
                </c:pt>
                <c:pt idx="18">
                  <c:v>6</c:v>
                </c:pt>
                <c:pt idx="19">
                  <c:v>1250</c:v>
                </c:pt>
                <c:pt idx="20">
                  <c:v>780</c:v>
                </c:pt>
                <c:pt idx="21">
                  <c:v>485</c:v>
                </c:pt>
                <c:pt idx="22">
                  <c:v>302.5</c:v>
                </c:pt>
                <c:pt idx="23">
                  <c:v>188.25</c:v>
                </c:pt>
                <c:pt idx="24">
                  <c:v>117.25</c:v>
                </c:pt>
                <c:pt idx="25">
                  <c:v>73</c:v>
                </c:pt>
                <c:pt idx="26">
                  <c:v>45.5</c:v>
                </c:pt>
                <c:pt idx="27">
                  <c:v>28.25</c:v>
                </c:pt>
                <c:pt idx="28">
                  <c:v>17.675000000000001</c:v>
                </c:pt>
                <c:pt idx="29">
                  <c:v>11.025</c:v>
                </c:pt>
                <c:pt idx="30">
                  <c:v>6.85</c:v>
                </c:pt>
                <c:pt idx="31">
                  <c:v>4.2750000000000004</c:v>
                </c:pt>
                <c:pt idx="32">
                  <c:v>2.6749999999999998</c:v>
                </c:pt>
                <c:pt idx="33">
                  <c:v>1.66</c:v>
                </c:pt>
                <c:pt idx="34">
                  <c:v>1.0349999999999999</c:v>
                </c:pt>
                <c:pt idx="35">
                  <c:v>0.64500000000000002</c:v>
                </c:pt>
                <c:pt idx="36">
                  <c:v>0.40250000000000002</c:v>
                </c:pt>
                <c:pt idx="37">
                  <c:v>0.25</c:v>
                </c:pt>
                <c:pt idx="38">
                  <c:v>50</c:v>
                </c:pt>
                <c:pt idx="39">
                  <c:v>31.2</c:v>
                </c:pt>
                <c:pt idx="40">
                  <c:v>19.399999999999999</c:v>
                </c:pt>
                <c:pt idx="41">
                  <c:v>12.1</c:v>
                </c:pt>
                <c:pt idx="42">
                  <c:v>7.53</c:v>
                </c:pt>
                <c:pt idx="43">
                  <c:v>4.6900000000000004</c:v>
                </c:pt>
                <c:pt idx="44">
                  <c:v>2.92</c:v>
                </c:pt>
                <c:pt idx="45">
                  <c:v>1.82</c:v>
                </c:pt>
                <c:pt idx="46">
                  <c:v>1.1299999999999999</c:v>
                </c:pt>
                <c:pt idx="47">
                  <c:v>0.70699999999999996</c:v>
                </c:pt>
                <c:pt idx="48">
                  <c:v>0.441</c:v>
                </c:pt>
                <c:pt idx="49">
                  <c:v>0.27400000000000002</c:v>
                </c:pt>
                <c:pt idx="50">
                  <c:v>0.17100000000000001</c:v>
                </c:pt>
                <c:pt idx="51">
                  <c:v>0.107</c:v>
                </c:pt>
                <c:pt idx="52">
                  <c:v>6.6400000000000001E-2</c:v>
                </c:pt>
                <c:pt idx="53">
                  <c:v>4.1399999999999999E-2</c:v>
                </c:pt>
                <c:pt idx="54">
                  <c:v>2.58E-2</c:v>
                </c:pt>
                <c:pt idx="55">
                  <c:v>1.61E-2</c:v>
                </c:pt>
                <c:pt idx="56">
                  <c:v>0.01</c:v>
                </c:pt>
                <c:pt idx="57">
                  <c:v>2.5</c:v>
                </c:pt>
                <c:pt idx="58">
                  <c:v>1.56</c:v>
                </c:pt>
                <c:pt idx="59">
                  <c:v>0.97</c:v>
                </c:pt>
                <c:pt idx="60">
                  <c:v>0.60499999999999998</c:v>
                </c:pt>
                <c:pt idx="61">
                  <c:v>0.3765</c:v>
                </c:pt>
                <c:pt idx="62">
                  <c:v>0.23449999999999999</c:v>
                </c:pt>
                <c:pt idx="63">
                  <c:v>0.14599999999999999</c:v>
                </c:pt>
                <c:pt idx="64">
                  <c:v>9.0999999999999998E-2</c:v>
                </c:pt>
                <c:pt idx="65">
                  <c:v>5.6500000000000002E-2</c:v>
                </c:pt>
                <c:pt idx="66">
                  <c:v>3.5349999999999999E-2</c:v>
                </c:pt>
                <c:pt idx="67">
                  <c:v>2.205E-2</c:v>
                </c:pt>
                <c:pt idx="68">
                  <c:v>1.37E-2</c:v>
                </c:pt>
                <c:pt idx="69">
                  <c:v>8.5500000000000003E-3</c:v>
                </c:pt>
                <c:pt idx="70">
                  <c:v>5.3499999999999997E-3</c:v>
                </c:pt>
                <c:pt idx="71">
                  <c:v>3.32E-3</c:v>
                </c:pt>
                <c:pt idx="72">
                  <c:v>2.0699999999999998E-3</c:v>
                </c:pt>
                <c:pt idx="73">
                  <c:v>1.2899999999999999E-3</c:v>
                </c:pt>
                <c:pt idx="74" formatCode="0.00E+00">
                  <c:v>8.0500000000000005E-4</c:v>
                </c:pt>
                <c:pt idx="75" formatCode="0.00E+00">
                  <c:v>5.0000000000000001E-4</c:v>
                </c:pt>
                <c:pt idx="76">
                  <c:v>0.2</c:v>
                </c:pt>
                <c:pt idx="77">
                  <c:v>0.12479999999999999</c:v>
                </c:pt>
                <c:pt idx="78">
                  <c:v>7.7600000000000002E-2</c:v>
                </c:pt>
                <c:pt idx="79">
                  <c:v>4.8399999999999999E-2</c:v>
                </c:pt>
                <c:pt idx="80">
                  <c:v>3.0120000000000001E-2</c:v>
                </c:pt>
                <c:pt idx="81">
                  <c:v>1.8759999999999999E-2</c:v>
                </c:pt>
                <c:pt idx="82">
                  <c:v>1.1679999999999999E-2</c:v>
                </c:pt>
                <c:pt idx="83">
                  <c:v>7.28E-3</c:v>
                </c:pt>
                <c:pt idx="84">
                  <c:v>4.5199999999999997E-3</c:v>
                </c:pt>
                <c:pt idx="85">
                  <c:v>2.8300000000000001E-3</c:v>
                </c:pt>
                <c:pt idx="86">
                  <c:v>1.7600000000000001E-3</c:v>
                </c:pt>
                <c:pt idx="87">
                  <c:v>1.1000000000000001E-3</c:v>
                </c:pt>
                <c:pt idx="88" formatCode="0.00E+00">
                  <c:v>6.8400000000000004E-4</c:v>
                </c:pt>
                <c:pt idx="89" formatCode="0.00E+00">
                  <c:v>4.28E-4</c:v>
                </c:pt>
                <c:pt idx="90" formatCode="0.00E+00">
                  <c:v>2.656E-4</c:v>
                </c:pt>
                <c:pt idx="91" formatCode="0.00E+00">
                  <c:v>1.6559999999999999E-4</c:v>
                </c:pt>
                <c:pt idx="92" formatCode="0.00E+00">
                  <c:v>1.032E-4</c:v>
                </c:pt>
                <c:pt idx="93" formatCode="0.00E+00">
                  <c:v>6.4399999999999993E-5</c:v>
                </c:pt>
                <c:pt idx="94" formatCode="0.00E+00">
                  <c:v>4.0000000000000003E-5</c:v>
                </c:pt>
              </c:numCache>
            </c:numRef>
          </c:xVal>
          <c:yVal>
            <c:numRef>
              <c:f>'10atm'!$B$2:$B$96</c:f>
              <c:numCache>
                <c:formatCode>0.00E+00</c:formatCode>
                <c:ptCount val="95"/>
                <c:pt idx="0">
                  <c:v>216770000</c:v>
                </c:pt>
                <c:pt idx="1">
                  <c:v>196370000</c:v>
                </c:pt>
                <c:pt idx="2">
                  <c:v>178170000</c:v>
                </c:pt>
                <c:pt idx="3">
                  <c:v>160950000</c:v>
                </c:pt>
                <c:pt idx="4">
                  <c:v>145000000</c:v>
                </c:pt>
                <c:pt idx="5">
                  <c:v>130100000</c:v>
                </c:pt>
                <c:pt idx="6">
                  <c:v>116330000</c:v>
                </c:pt>
                <c:pt idx="7">
                  <c:v>103970000</c:v>
                </c:pt>
                <c:pt idx="8">
                  <c:v>92144000</c:v>
                </c:pt>
                <c:pt idx="9">
                  <c:v>81158000</c:v>
                </c:pt>
                <c:pt idx="10">
                  <c:v>71607000</c:v>
                </c:pt>
                <c:pt idx="11">
                  <c:v>62602000</c:v>
                </c:pt>
                <c:pt idx="12">
                  <c:v>54863000</c:v>
                </c:pt>
                <c:pt idx="13">
                  <c:v>47757000</c:v>
                </c:pt>
                <c:pt idx="14">
                  <c:v>41293000</c:v>
                </c:pt>
                <c:pt idx="15">
                  <c:v>35753000</c:v>
                </c:pt>
                <c:pt idx="16">
                  <c:v>31055000</c:v>
                </c:pt>
                <c:pt idx="17">
                  <c:v>26864000</c:v>
                </c:pt>
                <c:pt idx="18">
                  <c:v>23122000</c:v>
                </c:pt>
                <c:pt idx="19">
                  <c:v>114480000</c:v>
                </c:pt>
                <c:pt idx="20">
                  <c:v>100430000</c:v>
                </c:pt>
                <c:pt idx="21">
                  <c:v>88209000</c:v>
                </c:pt>
                <c:pt idx="22">
                  <c:v>77330000</c:v>
                </c:pt>
                <c:pt idx="23">
                  <c:v>67655000</c:v>
                </c:pt>
                <c:pt idx="24">
                  <c:v>58898000</c:v>
                </c:pt>
                <c:pt idx="25">
                  <c:v>51146000</c:v>
                </c:pt>
                <c:pt idx="26">
                  <c:v>44211000</c:v>
                </c:pt>
                <c:pt idx="27">
                  <c:v>38063000</c:v>
                </c:pt>
                <c:pt idx="28">
                  <c:v>32625000</c:v>
                </c:pt>
                <c:pt idx="29">
                  <c:v>27846000</c:v>
                </c:pt>
                <c:pt idx="30">
                  <c:v>23665000</c:v>
                </c:pt>
                <c:pt idx="31">
                  <c:v>20014000</c:v>
                </c:pt>
                <c:pt idx="32">
                  <c:v>16837000</c:v>
                </c:pt>
                <c:pt idx="33">
                  <c:v>14080000</c:v>
                </c:pt>
                <c:pt idx="34">
                  <c:v>11697000</c:v>
                </c:pt>
                <c:pt idx="35">
                  <c:v>9641200</c:v>
                </c:pt>
                <c:pt idx="36">
                  <c:v>7917800</c:v>
                </c:pt>
                <c:pt idx="37">
                  <c:v>6499500</c:v>
                </c:pt>
                <c:pt idx="38">
                  <c:v>47570000</c:v>
                </c:pt>
                <c:pt idx="39">
                  <c:v>40041000</c:v>
                </c:pt>
                <c:pt idx="40">
                  <c:v>33771000</c:v>
                </c:pt>
                <c:pt idx="41">
                  <c:v>28445000</c:v>
                </c:pt>
                <c:pt idx="42">
                  <c:v>23915000</c:v>
                </c:pt>
                <c:pt idx="43">
                  <c:v>20032000</c:v>
                </c:pt>
                <c:pt idx="44">
                  <c:v>16706000</c:v>
                </c:pt>
                <c:pt idx="45">
                  <c:v>13859000</c:v>
                </c:pt>
                <c:pt idx="46">
                  <c:v>11448000</c:v>
                </c:pt>
                <c:pt idx="47">
                  <c:v>9400600</c:v>
                </c:pt>
                <c:pt idx="48">
                  <c:v>7682800</c:v>
                </c:pt>
                <c:pt idx="49">
                  <c:v>6246700</c:v>
                </c:pt>
                <c:pt idx="50">
                  <c:v>5052200</c:v>
                </c:pt>
                <c:pt idx="51">
                  <c:v>4056300</c:v>
                </c:pt>
                <c:pt idx="52">
                  <c:v>3224200</c:v>
                </c:pt>
                <c:pt idx="53">
                  <c:v>2536600</c:v>
                </c:pt>
                <c:pt idx="54">
                  <c:v>1975000</c:v>
                </c:pt>
                <c:pt idx="55">
                  <c:v>1529400</c:v>
                </c:pt>
                <c:pt idx="56">
                  <c:v>1182000</c:v>
                </c:pt>
                <c:pt idx="57">
                  <c:v>15445000</c:v>
                </c:pt>
                <c:pt idx="58">
                  <c:v>13159000</c:v>
                </c:pt>
                <c:pt idx="59">
                  <c:v>10864000</c:v>
                </c:pt>
                <c:pt idx="60">
                  <c:v>8837700</c:v>
                </c:pt>
                <c:pt idx="61">
                  <c:v>7118600</c:v>
                </c:pt>
                <c:pt idx="62">
                  <c:v>5686700</c:v>
                </c:pt>
                <c:pt idx="63">
                  <c:v>4512300</c:v>
                </c:pt>
                <c:pt idx="64">
                  <c:v>3556400</c:v>
                </c:pt>
                <c:pt idx="65">
                  <c:v>2784700</c:v>
                </c:pt>
                <c:pt idx="66">
                  <c:v>2166700</c:v>
                </c:pt>
                <c:pt idx="67">
                  <c:v>1679600</c:v>
                </c:pt>
                <c:pt idx="68">
                  <c:v>1291900</c:v>
                </c:pt>
                <c:pt idx="69" formatCode="General">
                  <c:v>985570</c:v>
                </c:pt>
                <c:pt idx="70" formatCode="General">
                  <c:v>747120</c:v>
                </c:pt>
                <c:pt idx="71" formatCode="General">
                  <c:v>560740</c:v>
                </c:pt>
                <c:pt idx="72" formatCode="General">
                  <c:v>416510</c:v>
                </c:pt>
                <c:pt idx="73" formatCode="General">
                  <c:v>305620</c:v>
                </c:pt>
                <c:pt idx="74" formatCode="General">
                  <c:v>224570</c:v>
                </c:pt>
                <c:pt idx="75" formatCode="General">
                  <c:v>163650</c:v>
                </c:pt>
                <c:pt idx="76">
                  <c:v>4705200</c:v>
                </c:pt>
                <c:pt idx="77">
                  <c:v>3949600</c:v>
                </c:pt>
                <c:pt idx="78">
                  <c:v>3136800</c:v>
                </c:pt>
                <c:pt idx="79">
                  <c:v>2443000</c:v>
                </c:pt>
                <c:pt idx="80">
                  <c:v>1882000</c:v>
                </c:pt>
                <c:pt idx="81">
                  <c:v>1438100</c:v>
                </c:pt>
                <c:pt idx="82">
                  <c:v>1090300</c:v>
                </c:pt>
                <c:pt idx="83" formatCode="General">
                  <c:v>820400</c:v>
                </c:pt>
                <c:pt idx="84" formatCode="General">
                  <c:v>614040</c:v>
                </c:pt>
                <c:pt idx="85" formatCode="General">
                  <c:v>456810</c:v>
                </c:pt>
                <c:pt idx="86" formatCode="General">
                  <c:v>336960</c:v>
                </c:pt>
                <c:pt idx="87" formatCode="General">
                  <c:v>247010</c:v>
                </c:pt>
                <c:pt idx="88" formatCode="General">
                  <c:v>179690</c:v>
                </c:pt>
                <c:pt idx="89" formatCode="General">
                  <c:v>129650</c:v>
                </c:pt>
                <c:pt idx="90" formatCode="General">
                  <c:v>92549</c:v>
                </c:pt>
                <c:pt idx="91" formatCode="General">
                  <c:v>65288</c:v>
                </c:pt>
                <c:pt idx="92" formatCode="General">
                  <c:v>45827</c:v>
                </c:pt>
                <c:pt idx="93" formatCode="General">
                  <c:v>32166</c:v>
                </c:pt>
                <c:pt idx="94" formatCode="General">
                  <c:v>22372</c:v>
                </c:pt>
              </c:numCache>
            </c:numRef>
          </c:yVal>
          <c:smooth val="0"/>
        </c:ser>
        <c:ser>
          <c:idx val="1"/>
          <c:order val="1"/>
          <c:spPr>
            <a:ln w="28575">
              <a:noFill/>
            </a:ln>
          </c:spPr>
          <c:xVal>
            <c:numRef>
              <c:f>'10atm'!$A$2:$A$96</c:f>
              <c:numCache>
                <c:formatCode>General</c:formatCode>
                <c:ptCount val="95"/>
                <c:pt idx="0">
                  <c:v>30000</c:v>
                </c:pt>
                <c:pt idx="1">
                  <c:v>18720</c:v>
                </c:pt>
                <c:pt idx="2">
                  <c:v>11640</c:v>
                </c:pt>
                <c:pt idx="3">
                  <c:v>7260</c:v>
                </c:pt>
                <c:pt idx="4">
                  <c:v>4518</c:v>
                </c:pt>
                <c:pt idx="5">
                  <c:v>2814</c:v>
                </c:pt>
                <c:pt idx="6">
                  <c:v>1752</c:v>
                </c:pt>
                <c:pt idx="7">
                  <c:v>1092</c:v>
                </c:pt>
                <c:pt idx="8">
                  <c:v>678</c:v>
                </c:pt>
                <c:pt idx="9">
                  <c:v>424.2</c:v>
                </c:pt>
                <c:pt idx="10">
                  <c:v>264.60000000000002</c:v>
                </c:pt>
                <c:pt idx="11">
                  <c:v>164.4</c:v>
                </c:pt>
                <c:pt idx="12">
                  <c:v>102.6</c:v>
                </c:pt>
                <c:pt idx="13">
                  <c:v>64.2</c:v>
                </c:pt>
                <c:pt idx="14">
                  <c:v>39.840000000000003</c:v>
                </c:pt>
                <c:pt idx="15">
                  <c:v>24.84</c:v>
                </c:pt>
                <c:pt idx="16">
                  <c:v>15.48</c:v>
                </c:pt>
                <c:pt idx="17">
                  <c:v>9.66</c:v>
                </c:pt>
                <c:pt idx="18">
                  <c:v>6</c:v>
                </c:pt>
                <c:pt idx="19">
                  <c:v>1250</c:v>
                </c:pt>
                <c:pt idx="20">
                  <c:v>780</c:v>
                </c:pt>
                <c:pt idx="21">
                  <c:v>485</c:v>
                </c:pt>
                <c:pt idx="22">
                  <c:v>302.5</c:v>
                </c:pt>
                <c:pt idx="23">
                  <c:v>188.25</c:v>
                </c:pt>
                <c:pt idx="24">
                  <c:v>117.25</c:v>
                </c:pt>
                <c:pt idx="25">
                  <c:v>73</c:v>
                </c:pt>
                <c:pt idx="26">
                  <c:v>45.5</c:v>
                </c:pt>
                <c:pt idx="27">
                  <c:v>28.25</c:v>
                </c:pt>
                <c:pt idx="28">
                  <c:v>17.675000000000001</c:v>
                </c:pt>
                <c:pt idx="29">
                  <c:v>11.025</c:v>
                </c:pt>
                <c:pt idx="30">
                  <c:v>6.85</c:v>
                </c:pt>
                <c:pt idx="31">
                  <c:v>4.2750000000000004</c:v>
                </c:pt>
                <c:pt idx="32">
                  <c:v>2.6749999999999998</c:v>
                </c:pt>
                <c:pt idx="33">
                  <c:v>1.66</c:v>
                </c:pt>
                <c:pt idx="34">
                  <c:v>1.0349999999999999</c:v>
                </c:pt>
                <c:pt idx="35">
                  <c:v>0.64500000000000002</c:v>
                </c:pt>
                <c:pt idx="36">
                  <c:v>0.40250000000000002</c:v>
                </c:pt>
                <c:pt idx="37">
                  <c:v>0.25</c:v>
                </c:pt>
                <c:pt idx="38">
                  <c:v>50</c:v>
                </c:pt>
                <c:pt idx="39">
                  <c:v>31.2</c:v>
                </c:pt>
                <c:pt idx="40">
                  <c:v>19.399999999999999</c:v>
                </c:pt>
                <c:pt idx="41">
                  <c:v>12.1</c:v>
                </c:pt>
                <c:pt idx="42">
                  <c:v>7.53</c:v>
                </c:pt>
                <c:pt idx="43">
                  <c:v>4.6900000000000004</c:v>
                </c:pt>
                <c:pt idx="44">
                  <c:v>2.92</c:v>
                </c:pt>
                <c:pt idx="45">
                  <c:v>1.82</c:v>
                </c:pt>
                <c:pt idx="46">
                  <c:v>1.1299999999999999</c:v>
                </c:pt>
                <c:pt idx="47">
                  <c:v>0.70699999999999996</c:v>
                </c:pt>
                <c:pt idx="48">
                  <c:v>0.441</c:v>
                </c:pt>
                <c:pt idx="49">
                  <c:v>0.27400000000000002</c:v>
                </c:pt>
                <c:pt idx="50">
                  <c:v>0.17100000000000001</c:v>
                </c:pt>
                <c:pt idx="51">
                  <c:v>0.107</c:v>
                </c:pt>
                <c:pt idx="52">
                  <c:v>6.6400000000000001E-2</c:v>
                </c:pt>
                <c:pt idx="53">
                  <c:v>4.1399999999999999E-2</c:v>
                </c:pt>
                <c:pt idx="54">
                  <c:v>2.58E-2</c:v>
                </c:pt>
                <c:pt idx="55">
                  <c:v>1.61E-2</c:v>
                </c:pt>
                <c:pt idx="56">
                  <c:v>0.01</c:v>
                </c:pt>
                <c:pt idx="57">
                  <c:v>2.5</c:v>
                </c:pt>
                <c:pt idx="58">
                  <c:v>1.56</c:v>
                </c:pt>
                <c:pt idx="59">
                  <c:v>0.97</c:v>
                </c:pt>
                <c:pt idx="60">
                  <c:v>0.60499999999999998</c:v>
                </c:pt>
                <c:pt idx="61">
                  <c:v>0.3765</c:v>
                </c:pt>
                <c:pt idx="62">
                  <c:v>0.23449999999999999</c:v>
                </c:pt>
                <c:pt idx="63">
                  <c:v>0.14599999999999999</c:v>
                </c:pt>
                <c:pt idx="64">
                  <c:v>9.0999999999999998E-2</c:v>
                </c:pt>
                <c:pt idx="65">
                  <c:v>5.6500000000000002E-2</c:v>
                </c:pt>
                <c:pt idx="66">
                  <c:v>3.5349999999999999E-2</c:v>
                </c:pt>
                <c:pt idx="67">
                  <c:v>2.205E-2</c:v>
                </c:pt>
                <c:pt idx="68">
                  <c:v>1.37E-2</c:v>
                </c:pt>
                <c:pt idx="69">
                  <c:v>8.5500000000000003E-3</c:v>
                </c:pt>
                <c:pt idx="70">
                  <c:v>5.3499999999999997E-3</c:v>
                </c:pt>
                <c:pt idx="71">
                  <c:v>3.32E-3</c:v>
                </c:pt>
                <c:pt idx="72">
                  <c:v>2.0699999999999998E-3</c:v>
                </c:pt>
                <c:pt idx="73">
                  <c:v>1.2899999999999999E-3</c:v>
                </c:pt>
                <c:pt idx="74" formatCode="0.00E+00">
                  <c:v>8.0500000000000005E-4</c:v>
                </c:pt>
                <c:pt idx="75" formatCode="0.00E+00">
                  <c:v>5.0000000000000001E-4</c:v>
                </c:pt>
                <c:pt idx="76">
                  <c:v>0.2</c:v>
                </c:pt>
                <c:pt idx="77">
                  <c:v>0.12479999999999999</c:v>
                </c:pt>
                <c:pt idx="78">
                  <c:v>7.7600000000000002E-2</c:v>
                </c:pt>
                <c:pt idx="79">
                  <c:v>4.8399999999999999E-2</c:v>
                </c:pt>
                <c:pt idx="80">
                  <c:v>3.0120000000000001E-2</c:v>
                </c:pt>
                <c:pt idx="81">
                  <c:v>1.8759999999999999E-2</c:v>
                </c:pt>
                <c:pt idx="82">
                  <c:v>1.1679999999999999E-2</c:v>
                </c:pt>
                <c:pt idx="83">
                  <c:v>7.28E-3</c:v>
                </c:pt>
                <c:pt idx="84">
                  <c:v>4.5199999999999997E-3</c:v>
                </c:pt>
                <c:pt idx="85">
                  <c:v>2.8300000000000001E-3</c:v>
                </c:pt>
                <c:pt idx="86">
                  <c:v>1.7600000000000001E-3</c:v>
                </c:pt>
                <c:pt idx="87">
                  <c:v>1.1000000000000001E-3</c:v>
                </c:pt>
                <c:pt idx="88" formatCode="0.00E+00">
                  <c:v>6.8400000000000004E-4</c:v>
                </c:pt>
                <c:pt idx="89" formatCode="0.00E+00">
                  <c:v>4.28E-4</c:v>
                </c:pt>
                <c:pt idx="90" formatCode="0.00E+00">
                  <c:v>2.656E-4</c:v>
                </c:pt>
                <c:pt idx="91" formatCode="0.00E+00">
                  <c:v>1.6559999999999999E-4</c:v>
                </c:pt>
                <c:pt idx="92" formatCode="0.00E+00">
                  <c:v>1.032E-4</c:v>
                </c:pt>
                <c:pt idx="93" formatCode="0.00E+00">
                  <c:v>6.4399999999999993E-5</c:v>
                </c:pt>
                <c:pt idx="94" formatCode="0.00E+00">
                  <c:v>4.0000000000000003E-5</c:v>
                </c:pt>
              </c:numCache>
            </c:numRef>
          </c:xVal>
          <c:yVal>
            <c:numRef>
              <c:f>'10atm'!$J$2:$J$96</c:f>
              <c:numCache>
                <c:formatCode>General</c:formatCode>
                <c:ptCount val="95"/>
                <c:pt idx="0">
                  <c:v>14384011.839395013</c:v>
                </c:pt>
                <c:pt idx="1">
                  <c:v>14384011.837883255</c:v>
                </c:pt>
                <c:pt idx="2">
                  <c:v>14384011.833955558</c:v>
                </c:pt>
                <c:pt idx="3">
                  <c:v>14384011.823898351</c:v>
                </c:pt>
                <c:pt idx="4">
                  <c:v>14384011.797855176</c:v>
                </c:pt>
                <c:pt idx="5">
                  <c:v>14384011.730793869</c:v>
                </c:pt>
                <c:pt idx="6">
                  <c:v>14384011.557706799</c:v>
                </c:pt>
                <c:pt idx="7">
                  <c:v>14384011.112788148</c:v>
                </c:pt>
                <c:pt idx="8">
                  <c:v>14384009.952971241</c:v>
                </c:pt>
                <c:pt idx="9">
                  <c:v>14384007.018893506</c:v>
                </c:pt>
                <c:pt idx="10">
                  <c:v>14383999.448388537</c:v>
                </c:pt>
                <c:pt idx="11">
                  <c:v>14383979.739583038</c:v>
                </c:pt>
                <c:pt idx="12">
                  <c:v>14383929.422342824</c:v>
                </c:pt>
                <c:pt idx="13">
                  <c:v>14383801.345728636</c:v>
                </c:pt>
                <c:pt idx="14">
                  <c:v>14383465.256004101</c:v>
                </c:pt>
                <c:pt idx="15">
                  <c:v>14382605.942555953</c:v>
                </c:pt>
                <c:pt idx="16">
                  <c:v>14380392.62219855</c:v>
                </c:pt>
                <c:pt idx="17">
                  <c:v>14374723.341541884</c:v>
                </c:pt>
                <c:pt idx="18">
                  <c:v>14359972.181057118</c:v>
                </c:pt>
                <c:pt idx="19">
                  <c:v>14384011.285093682</c:v>
                </c:pt>
                <c:pt idx="20">
                  <c:v>14384010.414320217</c:v>
                </c:pt>
                <c:pt idx="21">
                  <c:v>14384008.151967902</c:v>
                </c:pt>
                <c:pt idx="22">
                  <c:v>14384002.359025497</c:v>
                </c:pt>
                <c:pt idx="23">
                  <c:v>14383987.358210256</c:v>
                </c:pt>
                <c:pt idx="24">
                  <c:v>14383948.731249811</c:v>
                </c:pt>
                <c:pt idx="25">
                  <c:v>14383849.035441941</c:v>
                </c:pt>
                <c:pt idx="26">
                  <c:v>14383592.777821556</c:v>
                </c:pt>
                <c:pt idx="27">
                  <c:v>14382924.828018481</c:v>
                </c:pt>
                <c:pt idx="28">
                  <c:v>14381235.478864711</c:v>
                </c:pt>
                <c:pt idx="29">
                  <c:v>14376879.364728022</c:v>
                </c:pt>
                <c:pt idx="30">
                  <c:v>14365557.307802072</c:v>
                </c:pt>
                <c:pt idx="31">
                  <c:v>14336772.391358612</c:v>
                </c:pt>
                <c:pt idx="32">
                  <c:v>14264276.100523932</c:v>
                </c:pt>
                <c:pt idx="33">
                  <c:v>14079135.681865996</c:v>
                </c:pt>
                <c:pt idx="34">
                  <c:v>13636656.42802793</c:v>
                </c:pt>
                <c:pt idx="35">
                  <c:v>12664569.827434689</c:v>
                </c:pt>
                <c:pt idx="36">
                  <c:v>10890021.362328351</c:v>
                </c:pt>
                <c:pt idx="37">
                  <c:v>8403017.5605926514</c:v>
                </c:pt>
                <c:pt idx="38">
                  <c:v>14383664.81206483</c:v>
                </c:pt>
                <c:pt idx="39">
                  <c:v>14383120.648808813</c:v>
                </c:pt>
                <c:pt idx="40">
                  <c:v>14381707.149052763</c:v>
                </c:pt>
                <c:pt idx="41">
                  <c:v>14378089.660477167</c:v>
                </c:pt>
                <c:pt idx="42">
                  <c:v>14368734.830999365</c:v>
                </c:pt>
                <c:pt idx="43">
                  <c:v>14344729.890746681</c:v>
                </c:pt>
                <c:pt idx="44">
                  <c:v>14283324.209376907</c:v>
                </c:pt>
                <c:pt idx="45">
                  <c:v>14129030.176831603</c:v>
                </c:pt>
                <c:pt idx="46">
                  <c:v>13749194.245252755</c:v>
                </c:pt>
                <c:pt idx="47">
                  <c:v>12910243.091011934</c:v>
                </c:pt>
                <c:pt idx="48">
                  <c:v>11300142.520116901</c:v>
                </c:pt>
                <c:pt idx="49">
                  <c:v>8908894.6924870107</c:v>
                </c:pt>
                <c:pt idx="50">
                  <c:v>6353473.2186161503</c:v>
                </c:pt>
                <c:pt idx="51">
                  <c:v>4234868.8076111265</c:v>
                </c:pt>
                <c:pt idx="52">
                  <c:v>2700959.5498550767</c:v>
                </c:pt>
                <c:pt idx="53">
                  <c:v>1702478.3176148068</c:v>
                </c:pt>
                <c:pt idx="54">
                  <c:v>1065539.5176440889</c:v>
                </c:pt>
                <c:pt idx="55">
                  <c:v>666046.47014465951</c:v>
                </c:pt>
                <c:pt idx="56">
                  <c:v>413966.1348060735</c:v>
                </c:pt>
                <c:pt idx="57">
                  <c:v>14247173.23376926</c:v>
                </c:pt>
                <c:pt idx="58">
                  <c:v>14040231.526204245</c:v>
                </c:pt>
                <c:pt idx="59">
                  <c:v>13542060.935254913</c:v>
                </c:pt>
                <c:pt idx="60">
                  <c:v>12474493.525452528</c:v>
                </c:pt>
                <c:pt idx="61">
                  <c:v>10572416.931095129</c:v>
                </c:pt>
                <c:pt idx="62">
                  <c:v>8048785.3767861975</c:v>
                </c:pt>
                <c:pt idx="63">
                  <c:v>5573972.6011249479</c:v>
                </c:pt>
                <c:pt idx="64">
                  <c:v>3645602.4021369535</c:v>
                </c:pt>
                <c:pt idx="65">
                  <c:v>2309519.8911758582</c:v>
                </c:pt>
                <c:pt idx="66">
                  <c:v>1456452.5977381475</c:v>
                </c:pt>
                <c:pt idx="67">
                  <c:v>911338.9037645919</c:v>
                </c:pt>
                <c:pt idx="68">
                  <c:v>566927.76053545496</c:v>
                </c:pt>
                <c:pt idx="69">
                  <c:v>353980.47782048391</c:v>
                </c:pt>
                <c:pt idx="70">
                  <c:v>221537.37771977516</c:v>
                </c:pt>
                <c:pt idx="71">
                  <c:v>137487.42819983987</c:v>
                </c:pt>
                <c:pt idx="72">
                  <c:v>85724.976957474501</c:v>
                </c:pt>
                <c:pt idx="73">
                  <c:v>53423.39202596109</c:v>
                </c:pt>
                <c:pt idx="74">
                  <c:v>33337.993561052921</c:v>
                </c:pt>
                <c:pt idx="75">
                  <c:v>20706.86245912435</c:v>
                </c:pt>
                <c:pt idx="76">
                  <c:v>7177793.7133916151</c:v>
                </c:pt>
                <c:pt idx="77">
                  <c:v>4863974.3543519722</c:v>
                </c:pt>
                <c:pt idx="78">
                  <c:v>3136381.456404163</c:v>
                </c:pt>
                <c:pt idx="79">
                  <c:v>1985243.6163138205</c:v>
                </c:pt>
                <c:pt idx="80">
                  <c:v>1242718.5861587264</c:v>
                </c:pt>
                <c:pt idx="81">
                  <c:v>775791.46396436472</c:v>
                </c:pt>
                <c:pt idx="82">
                  <c:v>483439.530343024</c:v>
                </c:pt>
                <c:pt idx="83">
                  <c:v>301426.02412903227</c:v>
                </c:pt>
                <c:pt idx="84">
                  <c:v>187174.38150529776</c:v>
                </c:pt>
                <c:pt idx="85">
                  <c:v>117197.07267200906</c:v>
                </c:pt>
                <c:pt idx="86">
                  <c:v>72887.295601945851</c:v>
                </c:pt>
                <c:pt idx="87">
                  <c:v>45554.916149166012</c:v>
                </c:pt>
                <c:pt idx="88">
                  <c:v>28326.962266006718</c:v>
                </c:pt>
                <c:pt idx="89">
                  <c:v>17725.079173718976</c:v>
                </c:pt>
                <c:pt idx="90">
                  <c:v>10999.493519748736</c:v>
                </c:pt>
                <c:pt idx="91">
                  <c:v>6858.1191732508159</c:v>
                </c:pt>
                <c:pt idx="92">
                  <c:v>4273.9006514686353</c:v>
                </c:pt>
                <c:pt idx="93">
                  <c:v>2667.0466024522166</c:v>
                </c:pt>
                <c:pt idx="94">
                  <c:v>1656.5507022431182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1973504"/>
        <c:axId val="131975040"/>
      </c:scatterChart>
      <c:valAx>
        <c:axId val="131973504"/>
        <c:scaling>
          <c:logBase val="10"/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31975040"/>
        <c:crosses val="autoZero"/>
        <c:crossBetween val="midCat"/>
      </c:valAx>
      <c:valAx>
        <c:axId val="131975040"/>
        <c:scaling>
          <c:logBase val="10"/>
          <c:orientation val="minMax"/>
        </c:scaling>
        <c:delete val="0"/>
        <c:axPos val="l"/>
        <c:majorGridlines/>
        <c:numFmt formatCode="0.00E+00" sourceLinked="1"/>
        <c:majorTickMark val="out"/>
        <c:minorTickMark val="none"/>
        <c:tickLblPos val="nextTo"/>
        <c:crossAx val="131973504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'10atm'!$A$2:$A$96</c:f>
              <c:numCache>
                <c:formatCode>General</c:formatCode>
                <c:ptCount val="95"/>
                <c:pt idx="0">
                  <c:v>30000</c:v>
                </c:pt>
                <c:pt idx="1">
                  <c:v>18720</c:v>
                </c:pt>
                <c:pt idx="2">
                  <c:v>11640</c:v>
                </c:pt>
                <c:pt idx="3">
                  <c:v>7260</c:v>
                </c:pt>
                <c:pt idx="4">
                  <c:v>4518</c:v>
                </c:pt>
                <c:pt idx="5">
                  <c:v>2814</c:v>
                </c:pt>
                <c:pt idx="6">
                  <c:v>1752</c:v>
                </c:pt>
                <c:pt idx="7">
                  <c:v>1092</c:v>
                </c:pt>
                <c:pt idx="8">
                  <c:v>678</c:v>
                </c:pt>
                <c:pt idx="9">
                  <c:v>424.2</c:v>
                </c:pt>
                <c:pt idx="10">
                  <c:v>264.60000000000002</c:v>
                </c:pt>
                <c:pt idx="11">
                  <c:v>164.4</c:v>
                </c:pt>
                <c:pt idx="12">
                  <c:v>102.6</c:v>
                </c:pt>
                <c:pt idx="13">
                  <c:v>64.2</c:v>
                </c:pt>
                <c:pt idx="14">
                  <c:v>39.840000000000003</c:v>
                </c:pt>
                <c:pt idx="15">
                  <c:v>24.84</c:v>
                </c:pt>
                <c:pt idx="16">
                  <c:v>15.48</c:v>
                </c:pt>
                <c:pt idx="17">
                  <c:v>9.66</c:v>
                </c:pt>
                <c:pt idx="18">
                  <c:v>6</c:v>
                </c:pt>
                <c:pt idx="19">
                  <c:v>1250</c:v>
                </c:pt>
                <c:pt idx="20">
                  <c:v>780</c:v>
                </c:pt>
                <c:pt idx="21">
                  <c:v>485</c:v>
                </c:pt>
                <c:pt idx="22">
                  <c:v>302.5</c:v>
                </c:pt>
                <c:pt idx="23">
                  <c:v>188.25</c:v>
                </c:pt>
                <c:pt idx="24">
                  <c:v>117.25</c:v>
                </c:pt>
                <c:pt idx="25">
                  <c:v>73</c:v>
                </c:pt>
                <c:pt idx="26">
                  <c:v>45.5</c:v>
                </c:pt>
                <c:pt idx="27">
                  <c:v>28.25</c:v>
                </c:pt>
                <c:pt idx="28">
                  <c:v>17.675000000000001</c:v>
                </c:pt>
                <c:pt idx="29">
                  <c:v>11.025</c:v>
                </c:pt>
                <c:pt idx="30">
                  <c:v>6.85</c:v>
                </c:pt>
                <c:pt idx="31">
                  <c:v>4.2750000000000004</c:v>
                </c:pt>
                <c:pt idx="32">
                  <c:v>2.6749999999999998</c:v>
                </c:pt>
                <c:pt idx="33">
                  <c:v>1.66</c:v>
                </c:pt>
                <c:pt idx="34">
                  <c:v>1.0349999999999999</c:v>
                </c:pt>
                <c:pt idx="35">
                  <c:v>0.64500000000000002</c:v>
                </c:pt>
                <c:pt idx="36">
                  <c:v>0.40250000000000002</c:v>
                </c:pt>
                <c:pt idx="37">
                  <c:v>0.25</c:v>
                </c:pt>
                <c:pt idx="38">
                  <c:v>50</c:v>
                </c:pt>
                <c:pt idx="39">
                  <c:v>31.2</c:v>
                </c:pt>
                <c:pt idx="40">
                  <c:v>19.399999999999999</c:v>
                </c:pt>
                <c:pt idx="41">
                  <c:v>12.1</c:v>
                </c:pt>
                <c:pt idx="42">
                  <c:v>7.53</c:v>
                </c:pt>
                <c:pt idx="43">
                  <c:v>4.6900000000000004</c:v>
                </c:pt>
                <c:pt idx="44">
                  <c:v>2.92</c:v>
                </c:pt>
                <c:pt idx="45">
                  <c:v>1.82</c:v>
                </c:pt>
                <c:pt idx="46">
                  <c:v>1.1299999999999999</c:v>
                </c:pt>
                <c:pt idx="47">
                  <c:v>0.70699999999999996</c:v>
                </c:pt>
                <c:pt idx="48">
                  <c:v>0.441</c:v>
                </c:pt>
                <c:pt idx="49">
                  <c:v>0.27400000000000002</c:v>
                </c:pt>
                <c:pt idx="50">
                  <c:v>0.17100000000000001</c:v>
                </c:pt>
                <c:pt idx="51">
                  <c:v>0.107</c:v>
                </c:pt>
                <c:pt idx="52">
                  <c:v>6.6400000000000001E-2</c:v>
                </c:pt>
                <c:pt idx="53">
                  <c:v>4.1399999999999999E-2</c:v>
                </c:pt>
                <c:pt idx="54">
                  <c:v>2.58E-2</c:v>
                </c:pt>
                <c:pt idx="55">
                  <c:v>1.61E-2</c:v>
                </c:pt>
                <c:pt idx="56">
                  <c:v>0.01</c:v>
                </c:pt>
                <c:pt idx="57">
                  <c:v>2.5</c:v>
                </c:pt>
                <c:pt idx="58">
                  <c:v>1.56</c:v>
                </c:pt>
                <c:pt idx="59">
                  <c:v>0.97</c:v>
                </c:pt>
                <c:pt idx="60">
                  <c:v>0.60499999999999998</c:v>
                </c:pt>
                <c:pt idx="61">
                  <c:v>0.3765</c:v>
                </c:pt>
                <c:pt idx="62">
                  <c:v>0.23449999999999999</c:v>
                </c:pt>
                <c:pt idx="63">
                  <c:v>0.14599999999999999</c:v>
                </c:pt>
                <c:pt idx="64">
                  <c:v>9.0999999999999998E-2</c:v>
                </c:pt>
                <c:pt idx="65">
                  <c:v>5.6500000000000002E-2</c:v>
                </c:pt>
                <c:pt idx="66">
                  <c:v>3.5349999999999999E-2</c:v>
                </c:pt>
                <c:pt idx="67">
                  <c:v>2.205E-2</c:v>
                </c:pt>
                <c:pt idx="68">
                  <c:v>1.37E-2</c:v>
                </c:pt>
                <c:pt idx="69">
                  <c:v>8.5500000000000003E-3</c:v>
                </c:pt>
                <c:pt idx="70">
                  <c:v>5.3499999999999997E-3</c:v>
                </c:pt>
                <c:pt idx="71">
                  <c:v>3.32E-3</c:v>
                </c:pt>
                <c:pt idx="72">
                  <c:v>2.0699999999999998E-3</c:v>
                </c:pt>
                <c:pt idx="73">
                  <c:v>1.2899999999999999E-3</c:v>
                </c:pt>
                <c:pt idx="74" formatCode="0.00E+00">
                  <c:v>8.0500000000000005E-4</c:v>
                </c:pt>
                <c:pt idx="75" formatCode="0.00E+00">
                  <c:v>5.0000000000000001E-4</c:v>
                </c:pt>
                <c:pt idx="76">
                  <c:v>0.2</c:v>
                </c:pt>
                <c:pt idx="77">
                  <c:v>0.12479999999999999</c:v>
                </c:pt>
                <c:pt idx="78">
                  <c:v>7.7600000000000002E-2</c:v>
                </c:pt>
                <c:pt idx="79">
                  <c:v>4.8399999999999999E-2</c:v>
                </c:pt>
                <c:pt idx="80">
                  <c:v>3.0120000000000001E-2</c:v>
                </c:pt>
                <c:pt idx="81">
                  <c:v>1.8759999999999999E-2</c:v>
                </c:pt>
                <c:pt idx="82">
                  <c:v>1.1679999999999999E-2</c:v>
                </c:pt>
                <c:pt idx="83">
                  <c:v>7.28E-3</c:v>
                </c:pt>
                <c:pt idx="84">
                  <c:v>4.5199999999999997E-3</c:v>
                </c:pt>
                <c:pt idx="85">
                  <c:v>2.8300000000000001E-3</c:v>
                </c:pt>
                <c:pt idx="86">
                  <c:v>1.7600000000000001E-3</c:v>
                </c:pt>
                <c:pt idx="87">
                  <c:v>1.1000000000000001E-3</c:v>
                </c:pt>
                <c:pt idx="88" formatCode="0.00E+00">
                  <c:v>6.8400000000000004E-4</c:v>
                </c:pt>
                <c:pt idx="89" formatCode="0.00E+00">
                  <c:v>4.28E-4</c:v>
                </c:pt>
                <c:pt idx="90" formatCode="0.00E+00">
                  <c:v>2.656E-4</c:v>
                </c:pt>
                <c:pt idx="91" formatCode="0.00E+00">
                  <c:v>1.6559999999999999E-4</c:v>
                </c:pt>
                <c:pt idx="92" formatCode="0.00E+00">
                  <c:v>1.032E-4</c:v>
                </c:pt>
                <c:pt idx="93" formatCode="0.00E+00">
                  <c:v>6.4399999999999993E-5</c:v>
                </c:pt>
                <c:pt idx="94" formatCode="0.00E+00">
                  <c:v>4.0000000000000003E-5</c:v>
                </c:pt>
              </c:numCache>
            </c:numRef>
          </c:xVal>
          <c:yVal>
            <c:numRef>
              <c:f>'10atm'!$C$2:$C$96</c:f>
              <c:numCache>
                <c:formatCode>General</c:formatCode>
                <c:ptCount val="95"/>
                <c:pt idx="0">
                  <c:v>16.96</c:v>
                </c:pt>
                <c:pt idx="1">
                  <c:v>17.75</c:v>
                </c:pt>
                <c:pt idx="2">
                  <c:v>18.55</c:v>
                </c:pt>
                <c:pt idx="3">
                  <c:v>19.260000000000002</c:v>
                </c:pt>
                <c:pt idx="4">
                  <c:v>20.11</c:v>
                </c:pt>
                <c:pt idx="5">
                  <c:v>20.87</c:v>
                </c:pt>
                <c:pt idx="6">
                  <c:v>21.54</c:v>
                </c:pt>
                <c:pt idx="7">
                  <c:v>22.48</c:v>
                </c:pt>
                <c:pt idx="8">
                  <c:v>23.25</c:v>
                </c:pt>
                <c:pt idx="9">
                  <c:v>24.05</c:v>
                </c:pt>
                <c:pt idx="10">
                  <c:v>24.84</c:v>
                </c:pt>
                <c:pt idx="11">
                  <c:v>25.75</c:v>
                </c:pt>
                <c:pt idx="12">
                  <c:v>26.81</c:v>
                </c:pt>
                <c:pt idx="13">
                  <c:v>27.75</c:v>
                </c:pt>
                <c:pt idx="14">
                  <c:v>28.76</c:v>
                </c:pt>
                <c:pt idx="15">
                  <c:v>29.72</c:v>
                </c:pt>
                <c:pt idx="16">
                  <c:v>30.95</c:v>
                </c:pt>
                <c:pt idx="17">
                  <c:v>32</c:v>
                </c:pt>
                <c:pt idx="18">
                  <c:v>33.19</c:v>
                </c:pt>
                <c:pt idx="19">
                  <c:v>22.67</c:v>
                </c:pt>
                <c:pt idx="20">
                  <c:v>23.61</c:v>
                </c:pt>
                <c:pt idx="21">
                  <c:v>24.44</c:v>
                </c:pt>
                <c:pt idx="22">
                  <c:v>25.23</c:v>
                </c:pt>
                <c:pt idx="23">
                  <c:v>25.97</c:v>
                </c:pt>
                <c:pt idx="24">
                  <c:v>26.77</c:v>
                </c:pt>
                <c:pt idx="25">
                  <c:v>27.53</c:v>
                </c:pt>
                <c:pt idx="26">
                  <c:v>28.38</c:v>
                </c:pt>
                <c:pt idx="27">
                  <c:v>29.32</c:v>
                </c:pt>
                <c:pt idx="28">
                  <c:v>30.26</c:v>
                </c:pt>
                <c:pt idx="29">
                  <c:v>31.18</c:v>
                </c:pt>
                <c:pt idx="30">
                  <c:v>32.22</c:v>
                </c:pt>
                <c:pt idx="31">
                  <c:v>33.32</c:v>
                </c:pt>
                <c:pt idx="32">
                  <c:v>34.49</c:v>
                </c:pt>
                <c:pt idx="33">
                  <c:v>35.67</c:v>
                </c:pt>
                <c:pt idx="34">
                  <c:v>36.950000000000003</c:v>
                </c:pt>
                <c:pt idx="35">
                  <c:v>38.340000000000003</c:v>
                </c:pt>
                <c:pt idx="36">
                  <c:v>39.75</c:v>
                </c:pt>
                <c:pt idx="37">
                  <c:v>41.18</c:v>
                </c:pt>
                <c:pt idx="38">
                  <c:v>29.19</c:v>
                </c:pt>
                <c:pt idx="39">
                  <c:v>30.57</c:v>
                </c:pt>
                <c:pt idx="40">
                  <c:v>31.63</c:v>
                </c:pt>
                <c:pt idx="41">
                  <c:v>32.56</c:v>
                </c:pt>
                <c:pt idx="42">
                  <c:v>33.5</c:v>
                </c:pt>
                <c:pt idx="43">
                  <c:v>34.43</c:v>
                </c:pt>
                <c:pt idx="44">
                  <c:v>35.39</c:v>
                </c:pt>
                <c:pt idx="45">
                  <c:v>36.4</c:v>
                </c:pt>
                <c:pt idx="46">
                  <c:v>37.47</c:v>
                </c:pt>
                <c:pt idx="47">
                  <c:v>38.630000000000003</c:v>
                </c:pt>
                <c:pt idx="48">
                  <c:v>39.82</c:v>
                </c:pt>
                <c:pt idx="49">
                  <c:v>41.07</c:v>
                </c:pt>
                <c:pt idx="50">
                  <c:v>42.39</c:v>
                </c:pt>
                <c:pt idx="51">
                  <c:v>43.75</c:v>
                </c:pt>
                <c:pt idx="52">
                  <c:v>45.22</c:v>
                </c:pt>
                <c:pt idx="53">
                  <c:v>46.74</c:v>
                </c:pt>
                <c:pt idx="54">
                  <c:v>48.34</c:v>
                </c:pt>
                <c:pt idx="55">
                  <c:v>49.98</c:v>
                </c:pt>
                <c:pt idx="56">
                  <c:v>51.61</c:v>
                </c:pt>
                <c:pt idx="57">
                  <c:v>40</c:v>
                </c:pt>
                <c:pt idx="58">
                  <c:v>40.1</c:v>
                </c:pt>
                <c:pt idx="59">
                  <c:v>40.64</c:v>
                </c:pt>
                <c:pt idx="60">
                  <c:v>41.43</c:v>
                </c:pt>
                <c:pt idx="61">
                  <c:v>42.37</c:v>
                </c:pt>
                <c:pt idx="62">
                  <c:v>43.44</c:v>
                </c:pt>
                <c:pt idx="63">
                  <c:v>44.57</c:v>
                </c:pt>
                <c:pt idx="64">
                  <c:v>45.77</c:v>
                </c:pt>
                <c:pt idx="65">
                  <c:v>47.03</c:v>
                </c:pt>
                <c:pt idx="66">
                  <c:v>48.36</c:v>
                </c:pt>
                <c:pt idx="67">
                  <c:v>49.73</c:v>
                </c:pt>
                <c:pt idx="68">
                  <c:v>51.14</c:v>
                </c:pt>
                <c:pt idx="69">
                  <c:v>52.59</c:v>
                </c:pt>
                <c:pt idx="70">
                  <c:v>54.09</c:v>
                </c:pt>
                <c:pt idx="71">
                  <c:v>55.64</c:v>
                </c:pt>
                <c:pt idx="72">
                  <c:v>57.25</c:v>
                </c:pt>
                <c:pt idx="73">
                  <c:v>58.94</c:v>
                </c:pt>
                <c:pt idx="74">
                  <c:v>60.6</c:v>
                </c:pt>
                <c:pt idx="75">
                  <c:v>62.26</c:v>
                </c:pt>
                <c:pt idx="76">
                  <c:v>47.04</c:v>
                </c:pt>
                <c:pt idx="77">
                  <c:v>47.85</c:v>
                </c:pt>
                <c:pt idx="78">
                  <c:v>48.88</c:v>
                </c:pt>
                <c:pt idx="79">
                  <c:v>49.95</c:v>
                </c:pt>
                <c:pt idx="80">
                  <c:v>51.08</c:v>
                </c:pt>
                <c:pt idx="81">
                  <c:v>52.26</c:v>
                </c:pt>
                <c:pt idx="82">
                  <c:v>53.49</c:v>
                </c:pt>
                <c:pt idx="83">
                  <c:v>54.77</c:v>
                </c:pt>
                <c:pt idx="84">
                  <c:v>56.09</c:v>
                </c:pt>
                <c:pt idx="85">
                  <c:v>57.44</c:v>
                </c:pt>
                <c:pt idx="86">
                  <c:v>58.86</c:v>
                </c:pt>
                <c:pt idx="87">
                  <c:v>60.28</c:v>
                </c:pt>
                <c:pt idx="88">
                  <c:v>61.77</c:v>
                </c:pt>
                <c:pt idx="89">
                  <c:v>63.28</c:v>
                </c:pt>
                <c:pt idx="90">
                  <c:v>64.88</c:v>
                </c:pt>
                <c:pt idx="91">
                  <c:v>66.52</c:v>
                </c:pt>
                <c:pt idx="92">
                  <c:v>68.19</c:v>
                </c:pt>
                <c:pt idx="93">
                  <c:v>69.849999999999994</c:v>
                </c:pt>
                <c:pt idx="94">
                  <c:v>71.510000000000005</c:v>
                </c:pt>
              </c:numCache>
            </c:numRef>
          </c:yVal>
          <c:smooth val="0"/>
        </c:ser>
        <c:ser>
          <c:idx val="1"/>
          <c:order val="1"/>
          <c:spPr>
            <a:ln w="28575">
              <a:noFill/>
            </a:ln>
          </c:spPr>
          <c:xVal>
            <c:numRef>
              <c:f>'10atm'!$A$2:$A$96</c:f>
              <c:numCache>
                <c:formatCode>General</c:formatCode>
                <c:ptCount val="95"/>
                <c:pt idx="0">
                  <c:v>30000</c:v>
                </c:pt>
                <c:pt idx="1">
                  <c:v>18720</c:v>
                </c:pt>
                <c:pt idx="2">
                  <c:v>11640</c:v>
                </c:pt>
                <c:pt idx="3">
                  <c:v>7260</c:v>
                </c:pt>
                <c:pt idx="4">
                  <c:v>4518</c:v>
                </c:pt>
                <c:pt idx="5">
                  <c:v>2814</c:v>
                </c:pt>
                <c:pt idx="6">
                  <c:v>1752</c:v>
                </c:pt>
                <c:pt idx="7">
                  <c:v>1092</c:v>
                </c:pt>
                <c:pt idx="8">
                  <c:v>678</c:v>
                </c:pt>
                <c:pt idx="9">
                  <c:v>424.2</c:v>
                </c:pt>
                <c:pt idx="10">
                  <c:v>264.60000000000002</c:v>
                </c:pt>
                <c:pt idx="11">
                  <c:v>164.4</c:v>
                </c:pt>
                <c:pt idx="12">
                  <c:v>102.6</c:v>
                </c:pt>
                <c:pt idx="13">
                  <c:v>64.2</c:v>
                </c:pt>
                <c:pt idx="14">
                  <c:v>39.840000000000003</c:v>
                </c:pt>
                <c:pt idx="15">
                  <c:v>24.84</c:v>
                </c:pt>
                <c:pt idx="16">
                  <c:v>15.48</c:v>
                </c:pt>
                <c:pt idx="17">
                  <c:v>9.66</c:v>
                </c:pt>
                <c:pt idx="18">
                  <c:v>6</c:v>
                </c:pt>
                <c:pt idx="19">
                  <c:v>1250</c:v>
                </c:pt>
                <c:pt idx="20">
                  <c:v>780</c:v>
                </c:pt>
                <c:pt idx="21">
                  <c:v>485</c:v>
                </c:pt>
                <c:pt idx="22">
                  <c:v>302.5</c:v>
                </c:pt>
                <c:pt idx="23">
                  <c:v>188.25</c:v>
                </c:pt>
                <c:pt idx="24">
                  <c:v>117.25</c:v>
                </c:pt>
                <c:pt idx="25">
                  <c:v>73</c:v>
                </c:pt>
                <c:pt idx="26">
                  <c:v>45.5</c:v>
                </c:pt>
                <c:pt idx="27">
                  <c:v>28.25</c:v>
                </c:pt>
                <c:pt idx="28">
                  <c:v>17.675000000000001</c:v>
                </c:pt>
                <c:pt idx="29">
                  <c:v>11.025</c:v>
                </c:pt>
                <c:pt idx="30">
                  <c:v>6.85</c:v>
                </c:pt>
                <c:pt idx="31">
                  <c:v>4.2750000000000004</c:v>
                </c:pt>
                <c:pt idx="32">
                  <c:v>2.6749999999999998</c:v>
                </c:pt>
                <c:pt idx="33">
                  <c:v>1.66</c:v>
                </c:pt>
                <c:pt idx="34">
                  <c:v>1.0349999999999999</c:v>
                </c:pt>
                <c:pt idx="35">
                  <c:v>0.64500000000000002</c:v>
                </c:pt>
                <c:pt idx="36">
                  <c:v>0.40250000000000002</c:v>
                </c:pt>
                <c:pt idx="37">
                  <c:v>0.25</c:v>
                </c:pt>
                <c:pt idx="38">
                  <c:v>50</c:v>
                </c:pt>
                <c:pt idx="39">
                  <c:v>31.2</c:v>
                </c:pt>
                <c:pt idx="40">
                  <c:v>19.399999999999999</c:v>
                </c:pt>
                <c:pt idx="41">
                  <c:v>12.1</c:v>
                </c:pt>
                <c:pt idx="42">
                  <c:v>7.53</c:v>
                </c:pt>
                <c:pt idx="43">
                  <c:v>4.6900000000000004</c:v>
                </c:pt>
                <c:pt idx="44">
                  <c:v>2.92</c:v>
                </c:pt>
                <c:pt idx="45">
                  <c:v>1.82</c:v>
                </c:pt>
                <c:pt idx="46">
                  <c:v>1.1299999999999999</c:v>
                </c:pt>
                <c:pt idx="47">
                  <c:v>0.70699999999999996</c:v>
                </c:pt>
                <c:pt idx="48">
                  <c:v>0.441</c:v>
                </c:pt>
                <c:pt idx="49">
                  <c:v>0.27400000000000002</c:v>
                </c:pt>
                <c:pt idx="50">
                  <c:v>0.17100000000000001</c:v>
                </c:pt>
                <c:pt idx="51">
                  <c:v>0.107</c:v>
                </c:pt>
                <c:pt idx="52">
                  <c:v>6.6400000000000001E-2</c:v>
                </c:pt>
                <c:pt idx="53">
                  <c:v>4.1399999999999999E-2</c:v>
                </c:pt>
                <c:pt idx="54">
                  <c:v>2.58E-2</c:v>
                </c:pt>
                <c:pt idx="55">
                  <c:v>1.61E-2</c:v>
                </c:pt>
                <c:pt idx="56">
                  <c:v>0.01</c:v>
                </c:pt>
                <c:pt idx="57">
                  <c:v>2.5</c:v>
                </c:pt>
                <c:pt idx="58">
                  <c:v>1.56</c:v>
                </c:pt>
                <c:pt idx="59">
                  <c:v>0.97</c:v>
                </c:pt>
                <c:pt idx="60">
                  <c:v>0.60499999999999998</c:v>
                </c:pt>
                <c:pt idx="61">
                  <c:v>0.3765</c:v>
                </c:pt>
                <c:pt idx="62">
                  <c:v>0.23449999999999999</c:v>
                </c:pt>
                <c:pt idx="63">
                  <c:v>0.14599999999999999</c:v>
                </c:pt>
                <c:pt idx="64">
                  <c:v>9.0999999999999998E-2</c:v>
                </c:pt>
                <c:pt idx="65">
                  <c:v>5.6500000000000002E-2</c:v>
                </c:pt>
                <c:pt idx="66">
                  <c:v>3.5349999999999999E-2</c:v>
                </c:pt>
                <c:pt idx="67">
                  <c:v>2.205E-2</c:v>
                </c:pt>
                <c:pt idx="68">
                  <c:v>1.37E-2</c:v>
                </c:pt>
                <c:pt idx="69">
                  <c:v>8.5500000000000003E-3</c:v>
                </c:pt>
                <c:pt idx="70">
                  <c:v>5.3499999999999997E-3</c:v>
                </c:pt>
                <c:pt idx="71">
                  <c:v>3.32E-3</c:v>
                </c:pt>
                <c:pt idx="72">
                  <c:v>2.0699999999999998E-3</c:v>
                </c:pt>
                <c:pt idx="73">
                  <c:v>1.2899999999999999E-3</c:v>
                </c:pt>
                <c:pt idx="74" formatCode="0.00E+00">
                  <c:v>8.0500000000000005E-4</c:v>
                </c:pt>
                <c:pt idx="75" formatCode="0.00E+00">
                  <c:v>5.0000000000000001E-4</c:v>
                </c:pt>
                <c:pt idx="76">
                  <c:v>0.2</c:v>
                </c:pt>
                <c:pt idx="77">
                  <c:v>0.12479999999999999</c:v>
                </c:pt>
                <c:pt idx="78">
                  <c:v>7.7600000000000002E-2</c:v>
                </c:pt>
                <c:pt idx="79">
                  <c:v>4.8399999999999999E-2</c:v>
                </c:pt>
                <c:pt idx="80">
                  <c:v>3.0120000000000001E-2</c:v>
                </c:pt>
                <c:pt idx="81">
                  <c:v>1.8759999999999999E-2</c:v>
                </c:pt>
                <c:pt idx="82">
                  <c:v>1.1679999999999999E-2</c:v>
                </c:pt>
                <c:pt idx="83">
                  <c:v>7.28E-3</c:v>
                </c:pt>
                <c:pt idx="84">
                  <c:v>4.5199999999999997E-3</c:v>
                </c:pt>
                <c:pt idx="85">
                  <c:v>2.8300000000000001E-3</c:v>
                </c:pt>
                <c:pt idx="86">
                  <c:v>1.7600000000000001E-3</c:v>
                </c:pt>
                <c:pt idx="87">
                  <c:v>1.1000000000000001E-3</c:v>
                </c:pt>
                <c:pt idx="88" formatCode="0.00E+00">
                  <c:v>6.8400000000000004E-4</c:v>
                </c:pt>
                <c:pt idx="89" formatCode="0.00E+00">
                  <c:v>4.28E-4</c:v>
                </c:pt>
                <c:pt idx="90" formatCode="0.00E+00">
                  <c:v>2.656E-4</c:v>
                </c:pt>
                <c:pt idx="91" formatCode="0.00E+00">
                  <c:v>1.6559999999999999E-4</c:v>
                </c:pt>
                <c:pt idx="92" formatCode="0.00E+00">
                  <c:v>1.032E-4</c:v>
                </c:pt>
                <c:pt idx="93" formatCode="0.00E+00">
                  <c:v>6.4399999999999993E-5</c:v>
                </c:pt>
                <c:pt idx="94" formatCode="0.00E+00">
                  <c:v>4.0000000000000003E-5</c:v>
                </c:pt>
              </c:numCache>
            </c:numRef>
          </c:xVal>
          <c:yVal>
            <c:numRef>
              <c:f>'10atm'!$K$2:$K$96</c:f>
              <c:numCache>
                <c:formatCode>General</c:formatCode>
                <c:ptCount val="95"/>
                <c:pt idx="0">
                  <c:v>6.6334073107498885E-4</c:v>
                </c:pt>
                <c:pt idx="1">
                  <c:v>1.0630460433149213E-3</c:v>
                </c:pt>
                <c:pt idx="2">
                  <c:v>1.7096410590406088E-3</c:v>
                </c:pt>
                <c:pt idx="3">
                  <c:v>2.7410773991675772E-3</c:v>
                </c:pt>
                <c:pt idx="4">
                  <c:v>4.4046529203046036E-3</c:v>
                </c:pt>
                <c:pt idx="5">
                  <c:v>7.0718627690417573E-3</c:v>
                </c:pt>
                <c:pt idx="6">
                  <c:v>1.135857401394977E-2</c:v>
                </c:pt>
                <c:pt idx="7">
                  <c:v>1.8223645844393673E-2</c:v>
                </c:pt>
                <c:pt idx="8">
                  <c:v>2.9351357215845402E-2</c:v>
                </c:pt>
                <c:pt idx="9">
                  <c:v>4.6912346737748828E-2</c:v>
                </c:pt>
                <c:pt idx="10">
                  <c:v>7.5208656476349098E-2</c:v>
                </c:pt>
                <c:pt idx="11">
                  <c:v>0.12104739857414976</c:v>
                </c:pt>
                <c:pt idx="12">
                  <c:v>0.19395853719637218</c:v>
                </c:pt>
                <c:pt idx="13">
                  <c:v>0.30996928016577224</c:v>
                </c:pt>
                <c:pt idx="14">
                  <c:v>0.49949090853168515</c:v>
                </c:pt>
                <c:pt idx="15">
                  <c:v>0.80108394494834145</c:v>
                </c:pt>
                <c:pt idx="16">
                  <c:v>1.2853283956972807</c:v>
                </c:pt>
                <c:pt idx="17">
                  <c:v>2.0591773505339015</c:v>
                </c:pt>
                <c:pt idx="18">
                  <c:v>3.313006382527</c:v>
                </c:pt>
                <c:pt idx="19">
                  <c:v>1.5920177136800454E-2</c:v>
                </c:pt>
                <c:pt idx="20">
                  <c:v>2.5513103356230128E-2</c:v>
                </c:pt>
                <c:pt idx="21">
                  <c:v>4.1031378414891663E-2</c:v>
                </c:pt>
                <c:pt idx="22">
                  <c:v>6.5785828721364639E-2</c:v>
                </c:pt>
                <c:pt idx="23">
                  <c:v>0.10571155034524148</c:v>
                </c:pt>
                <c:pt idx="24">
                  <c:v>0.16972421087930134</c:v>
                </c:pt>
                <c:pt idx="25">
                  <c:v>0.27260372291326157</c:v>
                </c:pt>
                <c:pt idx="26">
                  <c:v>0.43735902012194983</c:v>
                </c:pt>
                <c:pt idx="27">
                  <c:v>0.70439714427035394</c:v>
                </c:pt>
                <c:pt idx="28">
                  <c:v>1.1257516866544959</c:v>
                </c:pt>
                <c:pt idx="29">
                  <c:v>1.8044120139359965</c:v>
                </c:pt>
                <c:pt idx="30">
                  <c:v>2.9026560872994591</c:v>
                </c:pt>
                <c:pt idx="31">
                  <c:v>4.6448207160648263</c:v>
                </c:pt>
                <c:pt idx="32">
                  <c:v>7.3979474122584392</c:v>
                </c:pt>
                <c:pt idx="33">
                  <c:v>11.817604047898962</c:v>
                </c:pt>
                <c:pt idx="34">
                  <c:v>18.550677652073002</c:v>
                </c:pt>
                <c:pt idx="35">
                  <c:v>28.301905943318822</c:v>
                </c:pt>
                <c:pt idx="36">
                  <c:v>40.791492091560819</c:v>
                </c:pt>
                <c:pt idx="37">
                  <c:v>54.254105763912271</c:v>
                </c:pt>
                <c:pt idx="38">
                  <c:v>0.39799803711997755</c:v>
                </c:pt>
                <c:pt idx="39">
                  <c:v>0.63780128027568428</c:v>
                </c:pt>
                <c:pt idx="40">
                  <c:v>1.0256750589476267</c:v>
                </c:pt>
                <c:pt idx="41">
                  <c:v>1.6441949628508497</c:v>
                </c:pt>
                <c:pt idx="42">
                  <c:v>2.6409199187479389</c:v>
                </c:pt>
                <c:pt idx="43">
                  <c:v>4.2353861990809678</c:v>
                </c:pt>
                <c:pt idx="44">
                  <c:v>6.7832736662971778</c:v>
                </c:pt>
                <c:pt idx="45">
                  <c:v>10.804277664150266</c:v>
                </c:pt>
                <c:pt idx="46">
                  <c:v>17.085686044203907</c:v>
                </c:pt>
                <c:pt idx="47">
                  <c:v>26.163273598706642</c:v>
                </c:pt>
                <c:pt idx="48">
                  <c:v>38.223390560588804</c:v>
                </c:pt>
                <c:pt idx="49">
                  <c:v>51.73052010784879</c:v>
                </c:pt>
                <c:pt idx="50">
                  <c:v>63.787356746889813</c:v>
                </c:pt>
                <c:pt idx="51">
                  <c:v>72.877538625163723</c:v>
                </c:pt>
                <c:pt idx="52">
                  <c:v>79.177028864596309</c:v>
                </c:pt>
                <c:pt idx="53">
                  <c:v>83.202590486902864</c:v>
                </c:pt>
                <c:pt idx="54">
                  <c:v>85.751749024393391</c:v>
                </c:pt>
                <c:pt idx="55">
                  <c:v>87.345990639614143</c:v>
                </c:pt>
                <c:pt idx="56">
                  <c:v>88.350822560898109</c:v>
                </c:pt>
                <c:pt idx="57">
                  <c:v>7.9094599935586771</c:v>
                </c:pt>
                <c:pt idx="58">
                  <c:v>12.551825923161033</c:v>
                </c:pt>
                <c:pt idx="59">
                  <c:v>19.700738858599092</c:v>
                </c:pt>
                <c:pt idx="60">
                  <c:v>29.859698522895876</c:v>
                </c:pt>
                <c:pt idx="61">
                  <c:v>42.691795630019186</c:v>
                </c:pt>
                <c:pt idx="62">
                  <c:v>55.974300296153373</c:v>
                </c:pt>
                <c:pt idx="63">
                  <c:v>67.200242760802013</c:v>
                </c:pt>
                <c:pt idx="64">
                  <c:v>75.318344818175532</c:v>
                </c:pt>
                <c:pt idx="65">
                  <c:v>80.760505273563055</c:v>
                </c:pt>
                <c:pt idx="66">
                  <c:v>84.188558555524125</c:v>
                </c:pt>
                <c:pt idx="67">
                  <c:v>86.367434138150429</c:v>
                </c:pt>
                <c:pt idx="68">
                  <c:v>87.741173729323449</c:v>
                </c:pt>
                <c:pt idx="69">
                  <c:v>88.589848552656193</c:v>
                </c:pt>
                <c:pt idx="70">
                  <c:v>89.117516116695384</c:v>
                </c:pt>
                <c:pt idx="71">
                  <c:v>89.452338512069645</c:v>
                </c:pt>
                <c:pt idx="72">
                  <c:v>89.658530004743056</c:v>
                </c:pt>
                <c:pt idx="73">
                  <c:v>89.787198317015452</c:v>
                </c:pt>
                <c:pt idx="74">
                  <c:v>89.867204778484705</c:v>
                </c:pt>
                <c:pt idx="75">
                  <c:v>89.917518405239321</c:v>
                </c:pt>
                <c:pt idx="76">
                  <c:v>60.065347746505012</c:v>
                </c:pt>
                <c:pt idx="77">
                  <c:v>70.235710078179736</c:v>
                </c:pt>
                <c:pt idx="78">
                  <c:v>77.405687682240483</c:v>
                </c:pt>
                <c:pt idx="79">
                  <c:v>82.066863274327972</c:v>
                </c:pt>
                <c:pt idx="80">
                  <c:v>85.043704876066769</c:v>
                </c:pt>
                <c:pt idx="81">
                  <c:v>86.908292667506601</c:v>
                </c:pt>
                <c:pt idx="82">
                  <c:v>88.073954436344977</c:v>
                </c:pt>
                <c:pt idx="83">
                  <c:v>88.799242973490138</c:v>
                </c:pt>
                <c:pt idx="84">
                  <c:v>89.254407957099332</c:v>
                </c:pt>
                <c:pt idx="85">
                  <c:v>89.533164182045596</c:v>
                </c:pt>
                <c:pt idx="86">
                  <c:v>89.709667070883356</c:v>
                </c:pt>
                <c:pt idx="87">
                  <c:v>89.818540972871304</c:v>
                </c:pt>
                <c:pt idx="88">
                  <c:v>89.887165246290806</c:v>
                </c:pt>
                <c:pt idx="89">
                  <c:v>89.929395741849632</c:v>
                </c:pt>
                <c:pt idx="90">
                  <c:v>89.956185755137</c:v>
                </c:pt>
                <c:pt idx="91">
                  <c:v>89.972682079014277</c:v>
                </c:pt>
                <c:pt idx="92">
                  <c:v>89.982975787582191</c:v>
                </c:pt>
                <c:pt idx="93">
                  <c:v>89.989376363377843</c:v>
                </c:pt>
                <c:pt idx="94">
                  <c:v>89.993401467890095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2120576"/>
        <c:axId val="132122112"/>
      </c:scatterChart>
      <c:valAx>
        <c:axId val="132120576"/>
        <c:scaling>
          <c:logBase val="10"/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32122112"/>
        <c:crosses val="autoZero"/>
        <c:crossBetween val="midCat"/>
      </c:valAx>
      <c:valAx>
        <c:axId val="132122112"/>
        <c:scaling>
          <c:logBase val="10"/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32120576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'15atm'!$A$2:$A$96</c:f>
              <c:numCache>
                <c:formatCode>General</c:formatCode>
                <c:ptCount val="95"/>
                <c:pt idx="0">
                  <c:v>30000</c:v>
                </c:pt>
                <c:pt idx="1">
                  <c:v>18720</c:v>
                </c:pt>
                <c:pt idx="2">
                  <c:v>11640</c:v>
                </c:pt>
                <c:pt idx="3">
                  <c:v>7260</c:v>
                </c:pt>
                <c:pt idx="4">
                  <c:v>4518</c:v>
                </c:pt>
                <c:pt idx="5">
                  <c:v>2814</c:v>
                </c:pt>
                <c:pt idx="6">
                  <c:v>1752</c:v>
                </c:pt>
                <c:pt idx="7">
                  <c:v>1092</c:v>
                </c:pt>
                <c:pt idx="8">
                  <c:v>678</c:v>
                </c:pt>
                <c:pt idx="9">
                  <c:v>424.2</c:v>
                </c:pt>
                <c:pt idx="10">
                  <c:v>264.60000000000002</c:v>
                </c:pt>
                <c:pt idx="11">
                  <c:v>164.4</c:v>
                </c:pt>
                <c:pt idx="12">
                  <c:v>102.6</c:v>
                </c:pt>
                <c:pt idx="13">
                  <c:v>64.2</c:v>
                </c:pt>
                <c:pt idx="14">
                  <c:v>39.840000000000003</c:v>
                </c:pt>
                <c:pt idx="15">
                  <c:v>24.84</c:v>
                </c:pt>
                <c:pt idx="16">
                  <c:v>15.48</c:v>
                </c:pt>
                <c:pt idx="17">
                  <c:v>9.66</c:v>
                </c:pt>
                <c:pt idx="18">
                  <c:v>6</c:v>
                </c:pt>
                <c:pt idx="19">
                  <c:v>1250</c:v>
                </c:pt>
                <c:pt idx="20">
                  <c:v>780</c:v>
                </c:pt>
                <c:pt idx="21">
                  <c:v>485</c:v>
                </c:pt>
                <c:pt idx="22">
                  <c:v>302.5</c:v>
                </c:pt>
                <c:pt idx="23">
                  <c:v>188.25</c:v>
                </c:pt>
                <c:pt idx="24">
                  <c:v>117.25</c:v>
                </c:pt>
                <c:pt idx="25">
                  <c:v>73</c:v>
                </c:pt>
                <c:pt idx="26">
                  <c:v>45.5</c:v>
                </c:pt>
                <c:pt idx="27">
                  <c:v>28.25</c:v>
                </c:pt>
                <c:pt idx="28">
                  <c:v>17.675000000000001</c:v>
                </c:pt>
                <c:pt idx="29">
                  <c:v>11.025</c:v>
                </c:pt>
                <c:pt idx="30">
                  <c:v>6.85</c:v>
                </c:pt>
                <c:pt idx="31">
                  <c:v>4.2750000000000004</c:v>
                </c:pt>
                <c:pt idx="32">
                  <c:v>2.6749999999999998</c:v>
                </c:pt>
                <c:pt idx="33">
                  <c:v>1.66</c:v>
                </c:pt>
                <c:pt idx="34">
                  <c:v>1.0349999999999999</c:v>
                </c:pt>
                <c:pt idx="35">
                  <c:v>0.64500000000000002</c:v>
                </c:pt>
                <c:pt idx="36">
                  <c:v>0.40250000000000002</c:v>
                </c:pt>
                <c:pt idx="37">
                  <c:v>0.25</c:v>
                </c:pt>
                <c:pt idx="38">
                  <c:v>50</c:v>
                </c:pt>
                <c:pt idx="39">
                  <c:v>31.2</c:v>
                </c:pt>
                <c:pt idx="40">
                  <c:v>19.399999999999999</c:v>
                </c:pt>
                <c:pt idx="41">
                  <c:v>12.1</c:v>
                </c:pt>
                <c:pt idx="42">
                  <c:v>7.53</c:v>
                </c:pt>
                <c:pt idx="43">
                  <c:v>4.6900000000000004</c:v>
                </c:pt>
                <c:pt idx="44">
                  <c:v>2.92</c:v>
                </c:pt>
                <c:pt idx="45">
                  <c:v>1.82</c:v>
                </c:pt>
                <c:pt idx="46">
                  <c:v>1.1299999999999999</c:v>
                </c:pt>
                <c:pt idx="47">
                  <c:v>0.70699999999999996</c:v>
                </c:pt>
                <c:pt idx="48">
                  <c:v>0.441</c:v>
                </c:pt>
                <c:pt idx="49">
                  <c:v>0.27400000000000002</c:v>
                </c:pt>
                <c:pt idx="50">
                  <c:v>0.17100000000000001</c:v>
                </c:pt>
                <c:pt idx="51">
                  <c:v>0.107</c:v>
                </c:pt>
                <c:pt idx="52">
                  <c:v>6.6400000000000001E-2</c:v>
                </c:pt>
                <c:pt idx="53">
                  <c:v>4.1399999999999999E-2</c:v>
                </c:pt>
                <c:pt idx="54">
                  <c:v>2.58E-2</c:v>
                </c:pt>
                <c:pt idx="55">
                  <c:v>1.61E-2</c:v>
                </c:pt>
                <c:pt idx="56">
                  <c:v>0.01</c:v>
                </c:pt>
                <c:pt idx="57">
                  <c:v>2.5</c:v>
                </c:pt>
                <c:pt idx="58">
                  <c:v>1.56</c:v>
                </c:pt>
                <c:pt idx="59">
                  <c:v>0.97</c:v>
                </c:pt>
                <c:pt idx="60">
                  <c:v>0.60499999999999998</c:v>
                </c:pt>
                <c:pt idx="61">
                  <c:v>0.3765</c:v>
                </c:pt>
                <c:pt idx="62">
                  <c:v>0.23449999999999999</c:v>
                </c:pt>
                <c:pt idx="63">
                  <c:v>0.14599999999999999</c:v>
                </c:pt>
                <c:pt idx="64">
                  <c:v>9.0999999999999998E-2</c:v>
                </c:pt>
                <c:pt idx="65">
                  <c:v>5.6500000000000002E-2</c:v>
                </c:pt>
                <c:pt idx="66">
                  <c:v>3.5349999999999999E-2</c:v>
                </c:pt>
                <c:pt idx="67">
                  <c:v>2.205E-2</c:v>
                </c:pt>
                <c:pt idx="68">
                  <c:v>1.37E-2</c:v>
                </c:pt>
                <c:pt idx="69">
                  <c:v>8.5500000000000003E-3</c:v>
                </c:pt>
                <c:pt idx="70">
                  <c:v>5.3499999999999997E-3</c:v>
                </c:pt>
                <c:pt idx="71">
                  <c:v>3.32E-3</c:v>
                </c:pt>
                <c:pt idx="72">
                  <c:v>2.0699999999999998E-3</c:v>
                </c:pt>
                <c:pt idx="73">
                  <c:v>1.2899999999999999E-3</c:v>
                </c:pt>
                <c:pt idx="74" formatCode="0.00E+00">
                  <c:v>8.0500000000000005E-4</c:v>
                </c:pt>
                <c:pt idx="75" formatCode="0.00E+00">
                  <c:v>5.0000000000000001E-4</c:v>
                </c:pt>
                <c:pt idx="76">
                  <c:v>0.2</c:v>
                </c:pt>
                <c:pt idx="77">
                  <c:v>0.12479999999999999</c:v>
                </c:pt>
                <c:pt idx="78">
                  <c:v>7.7600000000000002E-2</c:v>
                </c:pt>
                <c:pt idx="79">
                  <c:v>4.8399999999999999E-2</c:v>
                </c:pt>
                <c:pt idx="80">
                  <c:v>3.0120000000000001E-2</c:v>
                </c:pt>
                <c:pt idx="81">
                  <c:v>1.8759999999999999E-2</c:v>
                </c:pt>
                <c:pt idx="82">
                  <c:v>1.1679999999999999E-2</c:v>
                </c:pt>
                <c:pt idx="83">
                  <c:v>7.28E-3</c:v>
                </c:pt>
                <c:pt idx="84">
                  <c:v>4.5199999999999997E-3</c:v>
                </c:pt>
                <c:pt idx="85">
                  <c:v>2.8300000000000001E-3</c:v>
                </c:pt>
                <c:pt idx="86">
                  <c:v>1.7600000000000001E-3</c:v>
                </c:pt>
                <c:pt idx="87">
                  <c:v>1.1000000000000001E-3</c:v>
                </c:pt>
                <c:pt idx="88" formatCode="0.00E+00">
                  <c:v>6.8400000000000004E-4</c:v>
                </c:pt>
                <c:pt idx="89" formatCode="0.00E+00">
                  <c:v>4.28E-4</c:v>
                </c:pt>
                <c:pt idx="90" formatCode="0.00E+00">
                  <c:v>2.656E-4</c:v>
                </c:pt>
                <c:pt idx="91" formatCode="0.00E+00">
                  <c:v>1.6559999999999999E-4</c:v>
                </c:pt>
                <c:pt idx="92" formatCode="0.00E+00">
                  <c:v>1.032E-4</c:v>
                </c:pt>
                <c:pt idx="93" formatCode="0.00E+00">
                  <c:v>6.4399999999999993E-5</c:v>
                </c:pt>
                <c:pt idx="94" formatCode="0.00E+00">
                  <c:v>4.0000000000000003E-5</c:v>
                </c:pt>
              </c:numCache>
            </c:numRef>
          </c:xVal>
          <c:yVal>
            <c:numRef>
              <c:f>'15atm'!$B$2:$B$96</c:f>
              <c:numCache>
                <c:formatCode>0.00E+00</c:formatCode>
                <c:ptCount val="95"/>
                <c:pt idx="0">
                  <c:v>228390000</c:v>
                </c:pt>
                <c:pt idx="1">
                  <c:v>207470000</c:v>
                </c:pt>
                <c:pt idx="2">
                  <c:v>188310000</c:v>
                </c:pt>
                <c:pt idx="3">
                  <c:v>171090000</c:v>
                </c:pt>
                <c:pt idx="4">
                  <c:v>154620000</c:v>
                </c:pt>
                <c:pt idx="5">
                  <c:v>139200000</c:v>
                </c:pt>
                <c:pt idx="6">
                  <c:v>124950000</c:v>
                </c:pt>
                <c:pt idx="7">
                  <c:v>111940000</c:v>
                </c:pt>
                <c:pt idx="8">
                  <c:v>99853000</c:v>
                </c:pt>
                <c:pt idx="9">
                  <c:v>88795000</c:v>
                </c:pt>
                <c:pt idx="10">
                  <c:v>78619000</c:v>
                </c:pt>
                <c:pt idx="11">
                  <c:v>69141000</c:v>
                </c:pt>
                <c:pt idx="12">
                  <c:v>60714000</c:v>
                </c:pt>
                <c:pt idx="13">
                  <c:v>52979000</c:v>
                </c:pt>
                <c:pt idx="14">
                  <c:v>46203000</c:v>
                </c:pt>
                <c:pt idx="15">
                  <c:v>40338000</c:v>
                </c:pt>
                <c:pt idx="16">
                  <c:v>35106000</c:v>
                </c:pt>
                <c:pt idx="17">
                  <c:v>30434000</c:v>
                </c:pt>
                <c:pt idx="18">
                  <c:v>26334000</c:v>
                </c:pt>
                <c:pt idx="19">
                  <c:v>121450000</c:v>
                </c:pt>
                <c:pt idx="20">
                  <c:v>107030000</c:v>
                </c:pt>
                <c:pt idx="21">
                  <c:v>94456000</c:v>
                </c:pt>
                <c:pt idx="22">
                  <c:v>83292000</c:v>
                </c:pt>
                <c:pt idx="23">
                  <c:v>73197000</c:v>
                </c:pt>
                <c:pt idx="24">
                  <c:v>64150000</c:v>
                </c:pt>
                <c:pt idx="25">
                  <c:v>56004000</c:v>
                </c:pt>
                <c:pt idx="26">
                  <c:v>48697000</c:v>
                </c:pt>
                <c:pt idx="27">
                  <c:v>42236000</c:v>
                </c:pt>
                <c:pt idx="28">
                  <c:v>36409000</c:v>
                </c:pt>
                <c:pt idx="29">
                  <c:v>31266000</c:v>
                </c:pt>
                <c:pt idx="30">
                  <c:v>26745000</c:v>
                </c:pt>
                <c:pt idx="31">
                  <c:v>22783000</c:v>
                </c:pt>
                <c:pt idx="32">
                  <c:v>19311000</c:v>
                </c:pt>
                <c:pt idx="33">
                  <c:v>16273000</c:v>
                </c:pt>
                <c:pt idx="34">
                  <c:v>13619000</c:v>
                </c:pt>
                <c:pt idx="35">
                  <c:v>11316000</c:v>
                </c:pt>
                <c:pt idx="36">
                  <c:v>9381500</c:v>
                </c:pt>
                <c:pt idx="37">
                  <c:v>7780600</c:v>
                </c:pt>
                <c:pt idx="38">
                  <c:v>51901000</c:v>
                </c:pt>
                <c:pt idx="39">
                  <c:v>44106000</c:v>
                </c:pt>
                <c:pt idx="40">
                  <c:v>37514000</c:v>
                </c:pt>
                <c:pt idx="41">
                  <c:v>31880000</c:v>
                </c:pt>
                <c:pt idx="42">
                  <c:v>27022000</c:v>
                </c:pt>
                <c:pt idx="43">
                  <c:v>22806000</c:v>
                </c:pt>
                <c:pt idx="44">
                  <c:v>19151000</c:v>
                </c:pt>
                <c:pt idx="45">
                  <c:v>16035000</c:v>
                </c:pt>
                <c:pt idx="46">
                  <c:v>13351000</c:v>
                </c:pt>
                <c:pt idx="47">
                  <c:v>11060000</c:v>
                </c:pt>
                <c:pt idx="48">
                  <c:v>9125100</c:v>
                </c:pt>
                <c:pt idx="49">
                  <c:v>7486000</c:v>
                </c:pt>
                <c:pt idx="50">
                  <c:v>6107600</c:v>
                </c:pt>
                <c:pt idx="51">
                  <c:v>4942900</c:v>
                </c:pt>
                <c:pt idx="52">
                  <c:v>3972700</c:v>
                </c:pt>
                <c:pt idx="53">
                  <c:v>3165400</c:v>
                </c:pt>
                <c:pt idx="54">
                  <c:v>2498100</c:v>
                </c:pt>
                <c:pt idx="55">
                  <c:v>1958200</c:v>
                </c:pt>
                <c:pt idx="56">
                  <c:v>1532700</c:v>
                </c:pt>
                <c:pt idx="57">
                  <c:v>18628000</c:v>
                </c:pt>
                <c:pt idx="58">
                  <c:v>15279000</c:v>
                </c:pt>
                <c:pt idx="59">
                  <c:v>12463000</c:v>
                </c:pt>
                <c:pt idx="60">
                  <c:v>10138000</c:v>
                </c:pt>
                <c:pt idx="61">
                  <c:v>8216900</c:v>
                </c:pt>
                <c:pt idx="62">
                  <c:v>6633500</c:v>
                </c:pt>
                <c:pt idx="63">
                  <c:v>5330400</c:v>
                </c:pt>
                <c:pt idx="64">
                  <c:v>4259000</c:v>
                </c:pt>
                <c:pt idx="65">
                  <c:v>3382400</c:v>
                </c:pt>
                <c:pt idx="66">
                  <c:v>2672100</c:v>
                </c:pt>
                <c:pt idx="67">
                  <c:v>2096200</c:v>
                </c:pt>
                <c:pt idx="68">
                  <c:v>1633300</c:v>
                </c:pt>
                <c:pt idx="69">
                  <c:v>1263700</c:v>
                </c:pt>
                <c:pt idx="70" formatCode="General">
                  <c:v>969820</c:v>
                </c:pt>
                <c:pt idx="71" formatCode="General">
                  <c:v>736530</c:v>
                </c:pt>
                <c:pt idx="72" formatCode="General">
                  <c:v>554810</c:v>
                </c:pt>
                <c:pt idx="73" formatCode="General">
                  <c:v>413140</c:v>
                </c:pt>
                <c:pt idx="74" formatCode="General">
                  <c:v>306030</c:v>
                </c:pt>
                <c:pt idx="75" formatCode="General">
                  <c:v>226720</c:v>
                </c:pt>
                <c:pt idx="76">
                  <c:v>5229200</c:v>
                </c:pt>
                <c:pt idx="77">
                  <c:v>4556500</c:v>
                </c:pt>
                <c:pt idx="78">
                  <c:v>3708800</c:v>
                </c:pt>
                <c:pt idx="79">
                  <c:v>2939500</c:v>
                </c:pt>
                <c:pt idx="80">
                  <c:v>2295600</c:v>
                </c:pt>
                <c:pt idx="81">
                  <c:v>1774400</c:v>
                </c:pt>
                <c:pt idx="82">
                  <c:v>1359600</c:v>
                </c:pt>
                <c:pt idx="83">
                  <c:v>1035400</c:v>
                </c:pt>
                <c:pt idx="84" formatCode="General">
                  <c:v>782660</c:v>
                </c:pt>
                <c:pt idx="85" formatCode="General">
                  <c:v>588190</c:v>
                </c:pt>
                <c:pt idx="86" formatCode="General">
                  <c:v>438910</c:v>
                </c:pt>
                <c:pt idx="87" formatCode="General">
                  <c:v>325270</c:v>
                </c:pt>
                <c:pt idx="88" formatCode="General">
                  <c:v>240010</c:v>
                </c:pt>
                <c:pt idx="89" formatCode="General">
                  <c:v>175270</c:v>
                </c:pt>
                <c:pt idx="90" formatCode="General">
                  <c:v>127040</c:v>
                </c:pt>
                <c:pt idx="91" formatCode="General">
                  <c:v>90736</c:v>
                </c:pt>
                <c:pt idx="92" formatCode="General">
                  <c:v>64510</c:v>
                </c:pt>
                <c:pt idx="93" formatCode="General">
                  <c:v>45825</c:v>
                </c:pt>
                <c:pt idx="94" formatCode="General">
                  <c:v>32189</c:v>
                </c:pt>
              </c:numCache>
            </c:numRef>
          </c:yVal>
          <c:smooth val="0"/>
        </c:ser>
        <c:ser>
          <c:idx val="1"/>
          <c:order val="1"/>
          <c:spPr>
            <a:ln w="28575">
              <a:noFill/>
            </a:ln>
          </c:spPr>
          <c:xVal>
            <c:numRef>
              <c:f>'15atm'!$A$2:$A$96</c:f>
              <c:numCache>
                <c:formatCode>General</c:formatCode>
                <c:ptCount val="95"/>
                <c:pt idx="0">
                  <c:v>30000</c:v>
                </c:pt>
                <c:pt idx="1">
                  <c:v>18720</c:v>
                </c:pt>
                <c:pt idx="2">
                  <c:v>11640</c:v>
                </c:pt>
                <c:pt idx="3">
                  <c:v>7260</c:v>
                </c:pt>
                <c:pt idx="4">
                  <c:v>4518</c:v>
                </c:pt>
                <c:pt idx="5">
                  <c:v>2814</c:v>
                </c:pt>
                <c:pt idx="6">
                  <c:v>1752</c:v>
                </c:pt>
                <c:pt idx="7">
                  <c:v>1092</c:v>
                </c:pt>
                <c:pt idx="8">
                  <c:v>678</c:v>
                </c:pt>
                <c:pt idx="9">
                  <c:v>424.2</c:v>
                </c:pt>
                <c:pt idx="10">
                  <c:v>264.60000000000002</c:v>
                </c:pt>
                <c:pt idx="11">
                  <c:v>164.4</c:v>
                </c:pt>
                <c:pt idx="12">
                  <c:v>102.6</c:v>
                </c:pt>
                <c:pt idx="13">
                  <c:v>64.2</c:v>
                </c:pt>
                <c:pt idx="14">
                  <c:v>39.840000000000003</c:v>
                </c:pt>
                <c:pt idx="15">
                  <c:v>24.84</c:v>
                </c:pt>
                <c:pt idx="16">
                  <c:v>15.48</c:v>
                </c:pt>
                <c:pt idx="17">
                  <c:v>9.66</c:v>
                </c:pt>
                <c:pt idx="18">
                  <c:v>6</c:v>
                </c:pt>
                <c:pt idx="19">
                  <c:v>1250</c:v>
                </c:pt>
                <c:pt idx="20">
                  <c:v>780</c:v>
                </c:pt>
                <c:pt idx="21">
                  <c:v>485</c:v>
                </c:pt>
                <c:pt idx="22">
                  <c:v>302.5</c:v>
                </c:pt>
                <c:pt idx="23">
                  <c:v>188.25</c:v>
                </c:pt>
                <c:pt idx="24">
                  <c:v>117.25</c:v>
                </c:pt>
                <c:pt idx="25">
                  <c:v>73</c:v>
                </c:pt>
                <c:pt idx="26">
                  <c:v>45.5</c:v>
                </c:pt>
                <c:pt idx="27">
                  <c:v>28.25</c:v>
                </c:pt>
                <c:pt idx="28">
                  <c:v>17.675000000000001</c:v>
                </c:pt>
                <c:pt idx="29">
                  <c:v>11.025</c:v>
                </c:pt>
                <c:pt idx="30">
                  <c:v>6.85</c:v>
                </c:pt>
                <c:pt idx="31">
                  <c:v>4.2750000000000004</c:v>
                </c:pt>
                <c:pt idx="32">
                  <c:v>2.6749999999999998</c:v>
                </c:pt>
                <c:pt idx="33">
                  <c:v>1.66</c:v>
                </c:pt>
                <c:pt idx="34">
                  <c:v>1.0349999999999999</c:v>
                </c:pt>
                <c:pt idx="35">
                  <c:v>0.64500000000000002</c:v>
                </c:pt>
                <c:pt idx="36">
                  <c:v>0.40250000000000002</c:v>
                </c:pt>
                <c:pt idx="37">
                  <c:v>0.25</c:v>
                </c:pt>
                <c:pt idx="38">
                  <c:v>50</c:v>
                </c:pt>
                <c:pt idx="39">
                  <c:v>31.2</c:v>
                </c:pt>
                <c:pt idx="40">
                  <c:v>19.399999999999999</c:v>
                </c:pt>
                <c:pt idx="41">
                  <c:v>12.1</c:v>
                </c:pt>
                <c:pt idx="42">
                  <c:v>7.53</c:v>
                </c:pt>
                <c:pt idx="43">
                  <c:v>4.6900000000000004</c:v>
                </c:pt>
                <c:pt idx="44">
                  <c:v>2.92</c:v>
                </c:pt>
                <c:pt idx="45">
                  <c:v>1.82</c:v>
                </c:pt>
                <c:pt idx="46">
                  <c:v>1.1299999999999999</c:v>
                </c:pt>
                <c:pt idx="47">
                  <c:v>0.70699999999999996</c:v>
                </c:pt>
                <c:pt idx="48">
                  <c:v>0.441</c:v>
                </c:pt>
                <c:pt idx="49">
                  <c:v>0.27400000000000002</c:v>
                </c:pt>
                <c:pt idx="50">
                  <c:v>0.17100000000000001</c:v>
                </c:pt>
                <c:pt idx="51">
                  <c:v>0.107</c:v>
                </c:pt>
                <c:pt idx="52">
                  <c:v>6.6400000000000001E-2</c:v>
                </c:pt>
                <c:pt idx="53">
                  <c:v>4.1399999999999999E-2</c:v>
                </c:pt>
                <c:pt idx="54">
                  <c:v>2.58E-2</c:v>
                </c:pt>
                <c:pt idx="55">
                  <c:v>1.61E-2</c:v>
                </c:pt>
                <c:pt idx="56">
                  <c:v>0.01</c:v>
                </c:pt>
                <c:pt idx="57">
                  <c:v>2.5</c:v>
                </c:pt>
                <c:pt idx="58">
                  <c:v>1.56</c:v>
                </c:pt>
                <c:pt idx="59">
                  <c:v>0.97</c:v>
                </c:pt>
                <c:pt idx="60">
                  <c:v>0.60499999999999998</c:v>
                </c:pt>
                <c:pt idx="61">
                  <c:v>0.3765</c:v>
                </c:pt>
                <c:pt idx="62">
                  <c:v>0.23449999999999999</c:v>
                </c:pt>
                <c:pt idx="63">
                  <c:v>0.14599999999999999</c:v>
                </c:pt>
                <c:pt idx="64">
                  <c:v>9.0999999999999998E-2</c:v>
                </c:pt>
                <c:pt idx="65">
                  <c:v>5.6500000000000002E-2</c:v>
                </c:pt>
                <c:pt idx="66">
                  <c:v>3.5349999999999999E-2</c:v>
                </c:pt>
                <c:pt idx="67">
                  <c:v>2.205E-2</c:v>
                </c:pt>
                <c:pt idx="68">
                  <c:v>1.37E-2</c:v>
                </c:pt>
                <c:pt idx="69">
                  <c:v>8.5500000000000003E-3</c:v>
                </c:pt>
                <c:pt idx="70">
                  <c:v>5.3499999999999997E-3</c:v>
                </c:pt>
                <c:pt idx="71">
                  <c:v>3.32E-3</c:v>
                </c:pt>
                <c:pt idx="72">
                  <c:v>2.0699999999999998E-3</c:v>
                </c:pt>
                <c:pt idx="73">
                  <c:v>1.2899999999999999E-3</c:v>
                </c:pt>
                <c:pt idx="74" formatCode="0.00E+00">
                  <c:v>8.0500000000000005E-4</c:v>
                </c:pt>
                <c:pt idx="75" formatCode="0.00E+00">
                  <c:v>5.0000000000000001E-4</c:v>
                </c:pt>
                <c:pt idx="76">
                  <c:v>0.2</c:v>
                </c:pt>
                <c:pt idx="77">
                  <c:v>0.12479999999999999</c:v>
                </c:pt>
                <c:pt idx="78">
                  <c:v>7.7600000000000002E-2</c:v>
                </c:pt>
                <c:pt idx="79">
                  <c:v>4.8399999999999999E-2</c:v>
                </c:pt>
                <c:pt idx="80">
                  <c:v>3.0120000000000001E-2</c:v>
                </c:pt>
                <c:pt idx="81">
                  <c:v>1.8759999999999999E-2</c:v>
                </c:pt>
                <c:pt idx="82">
                  <c:v>1.1679999999999999E-2</c:v>
                </c:pt>
                <c:pt idx="83">
                  <c:v>7.28E-3</c:v>
                </c:pt>
                <c:pt idx="84">
                  <c:v>4.5199999999999997E-3</c:v>
                </c:pt>
                <c:pt idx="85">
                  <c:v>2.8300000000000001E-3</c:v>
                </c:pt>
                <c:pt idx="86">
                  <c:v>1.7600000000000001E-3</c:v>
                </c:pt>
                <c:pt idx="87">
                  <c:v>1.1000000000000001E-3</c:v>
                </c:pt>
                <c:pt idx="88" formatCode="0.00E+00">
                  <c:v>6.8400000000000004E-4</c:v>
                </c:pt>
                <c:pt idx="89" formatCode="0.00E+00">
                  <c:v>4.28E-4</c:v>
                </c:pt>
                <c:pt idx="90" formatCode="0.00E+00">
                  <c:v>2.656E-4</c:v>
                </c:pt>
                <c:pt idx="91" formatCode="0.00E+00">
                  <c:v>1.6559999999999999E-4</c:v>
                </c:pt>
                <c:pt idx="92" formatCode="0.00E+00">
                  <c:v>1.032E-4</c:v>
                </c:pt>
                <c:pt idx="93" formatCode="0.00E+00">
                  <c:v>6.4399999999999993E-5</c:v>
                </c:pt>
                <c:pt idx="94" formatCode="0.00E+00">
                  <c:v>4.0000000000000003E-5</c:v>
                </c:pt>
              </c:numCache>
            </c:numRef>
          </c:xVal>
          <c:yVal>
            <c:numRef>
              <c:f>'15atm'!$J$2:$J$96</c:f>
              <c:numCache>
                <c:formatCode>General</c:formatCode>
                <c:ptCount val="95"/>
                <c:pt idx="0">
                  <c:v>16608343.765687477</c:v>
                </c:pt>
                <c:pt idx="1">
                  <c:v>16608343.764027204</c:v>
                </c:pt>
                <c:pt idx="2">
                  <c:v>16608343.759713655</c:v>
                </c:pt>
                <c:pt idx="3">
                  <c:v>16608343.748668449</c:v>
                </c:pt>
                <c:pt idx="4">
                  <c:v>16608343.72006684</c:v>
                </c:pt>
                <c:pt idx="5">
                  <c:v>16608343.646417556</c:v>
                </c:pt>
                <c:pt idx="6">
                  <c:v>16608343.456326731</c:v>
                </c:pt>
                <c:pt idx="7">
                  <c:v>16608342.967700087</c:v>
                </c:pt>
                <c:pt idx="8">
                  <c:v>16608341.693944892</c:v>
                </c:pt>
                <c:pt idx="9">
                  <c:v>16608338.471628673</c:v>
                </c:pt>
                <c:pt idx="10">
                  <c:v>16608330.157410547</c:v>
                </c:pt>
                <c:pt idx="11">
                  <c:v>16608308.51244349</c:v>
                </c:pt>
                <c:pt idx="12">
                  <c:v>16608253.252098283</c:v>
                </c:pt>
                <c:pt idx="13">
                  <c:v>16608112.593264177</c:v>
                </c:pt>
                <c:pt idx="14">
                  <c:v>16607743.48528235</c:v>
                </c:pt>
                <c:pt idx="15">
                  <c:v>16606799.745082142</c:v>
                </c:pt>
                <c:pt idx="16">
                  <c:v>16604368.930003481</c:v>
                </c:pt>
                <c:pt idx="17">
                  <c:v>16598142.300379643</c:v>
                </c:pt>
                <c:pt idx="18">
                  <c:v>16581939.264076563</c:v>
                </c:pt>
                <c:pt idx="19">
                  <c:v>16608343.1569326</c:v>
                </c:pt>
                <c:pt idx="20">
                  <c:v>16608342.200615956</c:v>
                </c:pt>
                <c:pt idx="21">
                  <c:v>16608339.71601426</c:v>
                </c:pt>
                <c:pt idx="22">
                  <c:v>16608333.353983464</c:v>
                </c:pt>
                <c:pt idx="23">
                  <c:v>16608316.879512982</c:v>
                </c:pt>
                <c:pt idx="24">
                  <c:v>16608274.457892355</c:v>
                </c:pt>
                <c:pt idx="25">
                  <c:v>16608164.968026437</c:v>
                </c:pt>
                <c:pt idx="26">
                  <c:v>16607883.535296528</c:v>
                </c:pt>
                <c:pt idx="27">
                  <c:v>16607149.96171068</c:v>
                </c:pt>
                <c:pt idx="28">
                  <c:v>16605294.617505979</c:v>
                </c:pt>
                <c:pt idx="29">
                  <c:v>16600510.325320756</c:v>
                </c:pt>
                <c:pt idx="30">
                  <c:v>16588074.390346872</c:v>
                </c:pt>
                <c:pt idx="31">
                  <c:v>16556451.127726372</c:v>
                </c:pt>
                <c:pt idx="32">
                  <c:v>16476765.373427818</c:v>
                </c:pt>
                <c:pt idx="33">
                  <c:v>16272999.936069254</c:v>
                </c:pt>
                <c:pt idx="34">
                  <c:v>15784486.231416818</c:v>
                </c:pt>
                <c:pt idx="35">
                  <c:v>14703958.126203526</c:v>
                </c:pt>
                <c:pt idx="36">
                  <c:v>12707206.914004823</c:v>
                </c:pt>
                <c:pt idx="37">
                  <c:v>9862420.9075751994</c:v>
                </c:pt>
                <c:pt idx="38">
                  <c:v>16607962.64635955</c:v>
                </c:pt>
                <c:pt idx="39">
                  <c:v>16607365.021740856</c:v>
                </c:pt>
                <c:pt idx="40">
                  <c:v>16605812.637108609</c:v>
                </c:pt>
                <c:pt idx="41">
                  <c:v>16601839.606664401</c:v>
                </c:pt>
                <c:pt idx="42">
                  <c:v>16591564.666904619</c:v>
                </c:pt>
                <c:pt idx="43">
                  <c:v>16565194.20443147</c:v>
                </c:pt>
                <c:pt idx="44">
                  <c:v>16497708.153638169</c:v>
                </c:pt>
                <c:pt idx="45">
                  <c:v>16327951.086564276</c:v>
                </c:pt>
                <c:pt idx="46">
                  <c:v>15908933.685520327</c:v>
                </c:pt>
                <c:pt idx="47">
                  <c:v>14977964.302881639</c:v>
                </c:pt>
                <c:pt idx="48">
                  <c:v>13171320.525703637</c:v>
                </c:pt>
                <c:pt idx="49">
                  <c:v>10445005.607016291</c:v>
                </c:pt>
                <c:pt idx="50">
                  <c:v>7484580.5580588439</c:v>
                </c:pt>
                <c:pt idx="51">
                  <c:v>5002609.9533730987</c:v>
                </c:pt>
                <c:pt idx="52">
                  <c:v>3194820.0828571157</c:v>
                </c:pt>
                <c:pt idx="53">
                  <c:v>2014867.9950910131</c:v>
                </c:pt>
                <c:pt idx="54">
                  <c:v>1261332.3961182083</c:v>
                </c:pt>
                <c:pt idx="55">
                  <c:v>788500.18277443235</c:v>
                </c:pt>
                <c:pt idx="56">
                  <c:v>490091.03103460115</c:v>
                </c:pt>
                <c:pt idx="57">
                  <c:v>16457957.886874769</c:v>
                </c:pt>
                <c:pt idx="58">
                  <c:v>16230133.944608342</c:v>
                </c:pt>
                <c:pt idx="59">
                  <c:v>15679774.648884788</c:v>
                </c:pt>
                <c:pt idx="60">
                  <c:v>14491540.902274136</c:v>
                </c:pt>
                <c:pt idx="61">
                  <c:v>12346755.518388726</c:v>
                </c:pt>
                <c:pt idx="62">
                  <c:v>9453389.0527575221</c:v>
                </c:pt>
                <c:pt idx="63">
                  <c:v>6573820.1398186218</c:v>
                </c:pt>
                <c:pt idx="64">
                  <c:v>4308988.2574720019</c:v>
                </c:pt>
                <c:pt idx="65">
                  <c:v>2732471.1190888532</c:v>
                </c:pt>
                <c:pt idx="66">
                  <c:v>1723864.8993041068</c:v>
                </c:pt>
                <c:pt idx="67">
                  <c:v>1078838.2251426671</c:v>
                </c:pt>
                <c:pt idx="68">
                  <c:v>671168.5181189304</c:v>
                </c:pt>
                <c:pt idx="69">
                  <c:v>419076.91123973898</c:v>
                </c:pt>
                <c:pt idx="70">
                  <c:v>262280.22180329246</c:v>
                </c:pt>
                <c:pt idx="71">
                  <c:v>162773.2917242047</c:v>
                </c:pt>
                <c:pt idx="72">
                  <c:v>101491.14631020188</c:v>
                </c:pt>
                <c:pt idx="73">
                  <c:v>63248.827978569287</c:v>
                </c:pt>
                <c:pt idx="74">
                  <c:v>39469.404617832814</c:v>
                </c:pt>
                <c:pt idx="75">
                  <c:v>24515.200667689685</c:v>
                </c:pt>
                <c:pt idx="76">
                  <c:v>8444089.234348014</c:v>
                </c:pt>
                <c:pt idx="77">
                  <c:v>5741706.8448742544</c:v>
                </c:pt>
                <c:pt idx="78">
                  <c:v>3708689.6905875844</c:v>
                </c:pt>
                <c:pt idx="79">
                  <c:v>2349214.4336817772</c:v>
                </c:pt>
                <c:pt idx="80">
                  <c:v>1470993.4766444457</c:v>
                </c:pt>
                <c:pt idx="81">
                  <c:v>918403.93622671813</c:v>
                </c:pt>
                <c:pt idx="82">
                  <c:v>572335.57234733074</c:v>
                </c:pt>
                <c:pt idx="83">
                  <c:v>356859.30457398196</c:v>
                </c:pt>
                <c:pt idx="84">
                  <c:v>221597.92794965062</c:v>
                </c:pt>
                <c:pt idx="85">
                  <c:v>138751.34464053687</c:v>
                </c:pt>
                <c:pt idx="86">
                  <c:v>86292.435577625889</c:v>
                </c:pt>
                <c:pt idx="87">
                  <c:v>53933.215850322063</c:v>
                </c:pt>
                <c:pt idx="88">
                  <c:v>33536.762675917918</c:v>
                </c:pt>
                <c:pt idx="89">
                  <c:v>20985.017881499021</c:v>
                </c:pt>
                <c:pt idx="90">
                  <c:v>13022.484778287961</c:v>
                </c:pt>
                <c:pt idx="91">
                  <c:v>8119.4423362055823</c:v>
                </c:pt>
                <c:pt idx="92">
                  <c:v>5059.9426952969197</c:v>
                </c:pt>
                <c:pt idx="93">
                  <c:v>3157.5612287892181</c:v>
                </c:pt>
                <c:pt idx="94">
                  <c:v>1961.2181762978157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9264512"/>
        <c:axId val="199266304"/>
      </c:scatterChart>
      <c:valAx>
        <c:axId val="199264512"/>
        <c:scaling>
          <c:logBase val="10"/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99266304"/>
        <c:crosses val="autoZero"/>
        <c:crossBetween val="midCat"/>
      </c:valAx>
      <c:valAx>
        <c:axId val="199266304"/>
        <c:scaling>
          <c:logBase val="10"/>
          <c:orientation val="minMax"/>
        </c:scaling>
        <c:delete val="0"/>
        <c:axPos val="l"/>
        <c:majorGridlines/>
        <c:numFmt formatCode="0.00E+00" sourceLinked="1"/>
        <c:majorTickMark val="out"/>
        <c:minorTickMark val="none"/>
        <c:tickLblPos val="nextTo"/>
        <c:crossAx val="199264512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'15atm'!$A$2:$A$96</c:f>
              <c:numCache>
                <c:formatCode>General</c:formatCode>
                <c:ptCount val="95"/>
                <c:pt idx="0">
                  <c:v>30000</c:v>
                </c:pt>
                <c:pt idx="1">
                  <c:v>18720</c:v>
                </c:pt>
                <c:pt idx="2">
                  <c:v>11640</c:v>
                </c:pt>
                <c:pt idx="3">
                  <c:v>7260</c:v>
                </c:pt>
                <c:pt idx="4">
                  <c:v>4518</c:v>
                </c:pt>
                <c:pt idx="5">
                  <c:v>2814</c:v>
                </c:pt>
                <c:pt idx="6">
                  <c:v>1752</c:v>
                </c:pt>
                <c:pt idx="7">
                  <c:v>1092</c:v>
                </c:pt>
                <c:pt idx="8">
                  <c:v>678</c:v>
                </c:pt>
                <c:pt idx="9">
                  <c:v>424.2</c:v>
                </c:pt>
                <c:pt idx="10">
                  <c:v>264.60000000000002</c:v>
                </c:pt>
                <c:pt idx="11">
                  <c:v>164.4</c:v>
                </c:pt>
                <c:pt idx="12">
                  <c:v>102.6</c:v>
                </c:pt>
                <c:pt idx="13">
                  <c:v>64.2</c:v>
                </c:pt>
                <c:pt idx="14">
                  <c:v>39.840000000000003</c:v>
                </c:pt>
                <c:pt idx="15">
                  <c:v>24.84</c:v>
                </c:pt>
                <c:pt idx="16">
                  <c:v>15.48</c:v>
                </c:pt>
                <c:pt idx="17">
                  <c:v>9.66</c:v>
                </c:pt>
                <c:pt idx="18">
                  <c:v>6</c:v>
                </c:pt>
                <c:pt idx="19">
                  <c:v>1250</c:v>
                </c:pt>
                <c:pt idx="20">
                  <c:v>780</c:v>
                </c:pt>
                <c:pt idx="21">
                  <c:v>485</c:v>
                </c:pt>
                <c:pt idx="22">
                  <c:v>302.5</c:v>
                </c:pt>
                <c:pt idx="23">
                  <c:v>188.25</c:v>
                </c:pt>
                <c:pt idx="24">
                  <c:v>117.25</c:v>
                </c:pt>
                <c:pt idx="25">
                  <c:v>73</c:v>
                </c:pt>
                <c:pt idx="26">
                  <c:v>45.5</c:v>
                </c:pt>
                <c:pt idx="27">
                  <c:v>28.25</c:v>
                </c:pt>
                <c:pt idx="28">
                  <c:v>17.675000000000001</c:v>
                </c:pt>
                <c:pt idx="29">
                  <c:v>11.025</c:v>
                </c:pt>
                <c:pt idx="30">
                  <c:v>6.85</c:v>
                </c:pt>
                <c:pt idx="31">
                  <c:v>4.2750000000000004</c:v>
                </c:pt>
                <c:pt idx="32">
                  <c:v>2.6749999999999998</c:v>
                </c:pt>
                <c:pt idx="33">
                  <c:v>1.66</c:v>
                </c:pt>
                <c:pt idx="34">
                  <c:v>1.0349999999999999</c:v>
                </c:pt>
                <c:pt idx="35">
                  <c:v>0.64500000000000002</c:v>
                </c:pt>
                <c:pt idx="36">
                  <c:v>0.40250000000000002</c:v>
                </c:pt>
                <c:pt idx="37">
                  <c:v>0.25</c:v>
                </c:pt>
                <c:pt idx="38">
                  <c:v>50</c:v>
                </c:pt>
                <c:pt idx="39">
                  <c:v>31.2</c:v>
                </c:pt>
                <c:pt idx="40">
                  <c:v>19.399999999999999</c:v>
                </c:pt>
                <c:pt idx="41">
                  <c:v>12.1</c:v>
                </c:pt>
                <c:pt idx="42">
                  <c:v>7.53</c:v>
                </c:pt>
                <c:pt idx="43">
                  <c:v>4.6900000000000004</c:v>
                </c:pt>
                <c:pt idx="44">
                  <c:v>2.92</c:v>
                </c:pt>
                <c:pt idx="45">
                  <c:v>1.82</c:v>
                </c:pt>
                <c:pt idx="46">
                  <c:v>1.1299999999999999</c:v>
                </c:pt>
                <c:pt idx="47">
                  <c:v>0.70699999999999996</c:v>
                </c:pt>
                <c:pt idx="48">
                  <c:v>0.441</c:v>
                </c:pt>
                <c:pt idx="49">
                  <c:v>0.27400000000000002</c:v>
                </c:pt>
                <c:pt idx="50">
                  <c:v>0.17100000000000001</c:v>
                </c:pt>
                <c:pt idx="51">
                  <c:v>0.107</c:v>
                </c:pt>
                <c:pt idx="52">
                  <c:v>6.6400000000000001E-2</c:v>
                </c:pt>
                <c:pt idx="53">
                  <c:v>4.1399999999999999E-2</c:v>
                </c:pt>
                <c:pt idx="54">
                  <c:v>2.58E-2</c:v>
                </c:pt>
                <c:pt idx="55">
                  <c:v>1.61E-2</c:v>
                </c:pt>
                <c:pt idx="56">
                  <c:v>0.01</c:v>
                </c:pt>
                <c:pt idx="57">
                  <c:v>2.5</c:v>
                </c:pt>
                <c:pt idx="58">
                  <c:v>1.56</c:v>
                </c:pt>
                <c:pt idx="59">
                  <c:v>0.97</c:v>
                </c:pt>
                <c:pt idx="60">
                  <c:v>0.60499999999999998</c:v>
                </c:pt>
                <c:pt idx="61">
                  <c:v>0.3765</c:v>
                </c:pt>
                <c:pt idx="62">
                  <c:v>0.23449999999999999</c:v>
                </c:pt>
                <c:pt idx="63">
                  <c:v>0.14599999999999999</c:v>
                </c:pt>
                <c:pt idx="64">
                  <c:v>9.0999999999999998E-2</c:v>
                </c:pt>
                <c:pt idx="65">
                  <c:v>5.6500000000000002E-2</c:v>
                </c:pt>
                <c:pt idx="66">
                  <c:v>3.5349999999999999E-2</c:v>
                </c:pt>
                <c:pt idx="67">
                  <c:v>2.205E-2</c:v>
                </c:pt>
                <c:pt idx="68">
                  <c:v>1.37E-2</c:v>
                </c:pt>
                <c:pt idx="69">
                  <c:v>8.5500000000000003E-3</c:v>
                </c:pt>
                <c:pt idx="70">
                  <c:v>5.3499999999999997E-3</c:v>
                </c:pt>
                <c:pt idx="71">
                  <c:v>3.32E-3</c:v>
                </c:pt>
                <c:pt idx="72">
                  <c:v>2.0699999999999998E-3</c:v>
                </c:pt>
                <c:pt idx="73">
                  <c:v>1.2899999999999999E-3</c:v>
                </c:pt>
                <c:pt idx="74" formatCode="0.00E+00">
                  <c:v>8.0500000000000005E-4</c:v>
                </c:pt>
                <c:pt idx="75" formatCode="0.00E+00">
                  <c:v>5.0000000000000001E-4</c:v>
                </c:pt>
                <c:pt idx="76">
                  <c:v>0.2</c:v>
                </c:pt>
                <c:pt idx="77">
                  <c:v>0.12479999999999999</c:v>
                </c:pt>
                <c:pt idx="78">
                  <c:v>7.7600000000000002E-2</c:v>
                </c:pt>
                <c:pt idx="79">
                  <c:v>4.8399999999999999E-2</c:v>
                </c:pt>
                <c:pt idx="80">
                  <c:v>3.0120000000000001E-2</c:v>
                </c:pt>
                <c:pt idx="81">
                  <c:v>1.8759999999999999E-2</c:v>
                </c:pt>
                <c:pt idx="82">
                  <c:v>1.1679999999999999E-2</c:v>
                </c:pt>
                <c:pt idx="83">
                  <c:v>7.28E-3</c:v>
                </c:pt>
                <c:pt idx="84">
                  <c:v>4.5199999999999997E-3</c:v>
                </c:pt>
                <c:pt idx="85">
                  <c:v>2.8300000000000001E-3</c:v>
                </c:pt>
                <c:pt idx="86">
                  <c:v>1.7600000000000001E-3</c:v>
                </c:pt>
                <c:pt idx="87">
                  <c:v>1.1000000000000001E-3</c:v>
                </c:pt>
                <c:pt idx="88" formatCode="0.00E+00">
                  <c:v>6.8400000000000004E-4</c:v>
                </c:pt>
                <c:pt idx="89" formatCode="0.00E+00">
                  <c:v>4.28E-4</c:v>
                </c:pt>
                <c:pt idx="90" formatCode="0.00E+00">
                  <c:v>2.656E-4</c:v>
                </c:pt>
                <c:pt idx="91" formatCode="0.00E+00">
                  <c:v>1.6559999999999999E-4</c:v>
                </c:pt>
                <c:pt idx="92" formatCode="0.00E+00">
                  <c:v>1.032E-4</c:v>
                </c:pt>
                <c:pt idx="93" formatCode="0.00E+00">
                  <c:v>6.4399999999999993E-5</c:v>
                </c:pt>
                <c:pt idx="94" formatCode="0.00E+00">
                  <c:v>4.0000000000000003E-5</c:v>
                </c:pt>
              </c:numCache>
            </c:numRef>
          </c:xVal>
          <c:yVal>
            <c:numRef>
              <c:f>'15atm'!$C$2:$C$96</c:f>
              <c:numCache>
                <c:formatCode>General</c:formatCode>
                <c:ptCount val="95"/>
                <c:pt idx="0">
                  <c:v>16.5</c:v>
                </c:pt>
                <c:pt idx="1">
                  <c:v>17.23</c:v>
                </c:pt>
                <c:pt idx="2">
                  <c:v>17.97</c:v>
                </c:pt>
                <c:pt idx="3">
                  <c:v>18.68</c:v>
                </c:pt>
                <c:pt idx="4">
                  <c:v>19.329999999999998</c:v>
                </c:pt>
                <c:pt idx="5">
                  <c:v>20.09</c:v>
                </c:pt>
                <c:pt idx="6">
                  <c:v>20.68</c:v>
                </c:pt>
                <c:pt idx="7">
                  <c:v>21.54</c:v>
                </c:pt>
                <c:pt idx="8">
                  <c:v>22.21</c:v>
                </c:pt>
                <c:pt idx="9">
                  <c:v>23.08</c:v>
                </c:pt>
                <c:pt idx="10">
                  <c:v>23.9</c:v>
                </c:pt>
                <c:pt idx="11">
                  <c:v>24.64</c:v>
                </c:pt>
                <c:pt idx="12">
                  <c:v>25.55</c:v>
                </c:pt>
                <c:pt idx="13">
                  <c:v>26.39</c:v>
                </c:pt>
                <c:pt idx="14">
                  <c:v>27.44</c:v>
                </c:pt>
                <c:pt idx="15">
                  <c:v>28.42</c:v>
                </c:pt>
                <c:pt idx="16">
                  <c:v>29.43</c:v>
                </c:pt>
                <c:pt idx="17">
                  <c:v>30.59</c:v>
                </c:pt>
                <c:pt idx="18">
                  <c:v>31.66</c:v>
                </c:pt>
                <c:pt idx="19">
                  <c:v>22.05</c:v>
                </c:pt>
                <c:pt idx="20">
                  <c:v>22.86</c:v>
                </c:pt>
                <c:pt idx="21">
                  <c:v>23.61</c:v>
                </c:pt>
                <c:pt idx="22">
                  <c:v>24.31</c:v>
                </c:pt>
                <c:pt idx="23">
                  <c:v>25.06</c:v>
                </c:pt>
                <c:pt idx="24">
                  <c:v>25.75</c:v>
                </c:pt>
                <c:pt idx="25">
                  <c:v>26.44</c:v>
                </c:pt>
                <c:pt idx="26">
                  <c:v>27.25</c:v>
                </c:pt>
                <c:pt idx="27">
                  <c:v>28.01</c:v>
                </c:pt>
                <c:pt idx="28">
                  <c:v>28.96</c:v>
                </c:pt>
                <c:pt idx="29">
                  <c:v>29.81</c:v>
                </c:pt>
                <c:pt idx="30">
                  <c:v>30.76</c:v>
                </c:pt>
                <c:pt idx="31">
                  <c:v>31.79</c:v>
                </c:pt>
                <c:pt idx="32">
                  <c:v>32.85</c:v>
                </c:pt>
                <c:pt idx="33">
                  <c:v>34.01</c:v>
                </c:pt>
                <c:pt idx="34">
                  <c:v>35.19</c:v>
                </c:pt>
                <c:pt idx="35">
                  <c:v>36.53</c:v>
                </c:pt>
                <c:pt idx="36">
                  <c:v>37.86</c:v>
                </c:pt>
                <c:pt idx="37">
                  <c:v>39.22</c:v>
                </c:pt>
                <c:pt idx="38">
                  <c:v>28.33</c:v>
                </c:pt>
                <c:pt idx="39">
                  <c:v>29.51</c:v>
                </c:pt>
                <c:pt idx="40">
                  <c:v>30.44</c:v>
                </c:pt>
                <c:pt idx="41">
                  <c:v>31.27</c:v>
                </c:pt>
                <c:pt idx="42">
                  <c:v>32.07</c:v>
                </c:pt>
                <c:pt idx="43">
                  <c:v>32.94</c:v>
                </c:pt>
                <c:pt idx="44">
                  <c:v>33.840000000000003</c:v>
                </c:pt>
                <c:pt idx="45">
                  <c:v>34.75</c:v>
                </c:pt>
                <c:pt idx="46">
                  <c:v>35.770000000000003</c:v>
                </c:pt>
                <c:pt idx="47">
                  <c:v>36.799999999999997</c:v>
                </c:pt>
                <c:pt idx="48">
                  <c:v>37.909999999999997</c:v>
                </c:pt>
                <c:pt idx="49">
                  <c:v>39.119999999999997</c:v>
                </c:pt>
                <c:pt idx="50">
                  <c:v>40.36</c:v>
                </c:pt>
                <c:pt idx="51">
                  <c:v>41.68</c:v>
                </c:pt>
                <c:pt idx="52">
                  <c:v>43.06</c:v>
                </c:pt>
                <c:pt idx="53">
                  <c:v>44.53</c:v>
                </c:pt>
                <c:pt idx="54">
                  <c:v>46.06</c:v>
                </c:pt>
                <c:pt idx="55">
                  <c:v>47.63</c:v>
                </c:pt>
                <c:pt idx="56">
                  <c:v>49.22</c:v>
                </c:pt>
                <c:pt idx="57">
                  <c:v>35.17</c:v>
                </c:pt>
                <c:pt idx="58">
                  <c:v>36.9</c:v>
                </c:pt>
                <c:pt idx="59">
                  <c:v>38.18</c:v>
                </c:pt>
                <c:pt idx="60">
                  <c:v>39.340000000000003</c:v>
                </c:pt>
                <c:pt idx="61">
                  <c:v>40.39</c:v>
                </c:pt>
                <c:pt idx="62">
                  <c:v>41.5</c:v>
                </c:pt>
                <c:pt idx="63">
                  <c:v>42.6</c:v>
                </c:pt>
                <c:pt idx="64">
                  <c:v>43.73</c:v>
                </c:pt>
                <c:pt idx="65">
                  <c:v>44.95</c:v>
                </c:pt>
                <c:pt idx="66">
                  <c:v>46.21</c:v>
                </c:pt>
                <c:pt idx="67">
                  <c:v>47.51</c:v>
                </c:pt>
                <c:pt idx="68">
                  <c:v>48.87</c:v>
                </c:pt>
                <c:pt idx="69">
                  <c:v>50.29</c:v>
                </c:pt>
                <c:pt idx="70">
                  <c:v>51.77</c:v>
                </c:pt>
                <c:pt idx="71">
                  <c:v>53.3</c:v>
                </c:pt>
                <c:pt idx="72">
                  <c:v>54.88</c:v>
                </c:pt>
                <c:pt idx="73">
                  <c:v>56.53</c:v>
                </c:pt>
                <c:pt idx="74">
                  <c:v>58.19</c:v>
                </c:pt>
                <c:pt idx="75">
                  <c:v>59.88</c:v>
                </c:pt>
                <c:pt idx="76">
                  <c:v>49.54</c:v>
                </c:pt>
                <c:pt idx="77">
                  <c:v>47.98</c:v>
                </c:pt>
                <c:pt idx="78">
                  <c:v>47.97</c:v>
                </c:pt>
                <c:pt idx="79">
                  <c:v>48.44</c:v>
                </c:pt>
                <c:pt idx="80">
                  <c:v>49.25</c:v>
                </c:pt>
                <c:pt idx="81">
                  <c:v>50.26</c:v>
                </c:pt>
                <c:pt idx="82">
                  <c:v>51.39</c:v>
                </c:pt>
                <c:pt idx="83">
                  <c:v>52.61</c:v>
                </c:pt>
                <c:pt idx="84">
                  <c:v>53.88</c:v>
                </c:pt>
                <c:pt idx="85">
                  <c:v>55.2</c:v>
                </c:pt>
                <c:pt idx="86">
                  <c:v>56.57</c:v>
                </c:pt>
                <c:pt idx="87">
                  <c:v>57.99</c:v>
                </c:pt>
                <c:pt idx="88">
                  <c:v>59.46</c:v>
                </c:pt>
                <c:pt idx="89">
                  <c:v>60.97</c:v>
                </c:pt>
                <c:pt idx="90">
                  <c:v>62.52</c:v>
                </c:pt>
                <c:pt idx="91">
                  <c:v>64.16</c:v>
                </c:pt>
                <c:pt idx="92">
                  <c:v>65.84</c:v>
                </c:pt>
                <c:pt idx="93">
                  <c:v>67.53</c:v>
                </c:pt>
                <c:pt idx="94">
                  <c:v>69.27</c:v>
                </c:pt>
              </c:numCache>
            </c:numRef>
          </c:yVal>
          <c:smooth val="0"/>
        </c:ser>
        <c:ser>
          <c:idx val="1"/>
          <c:order val="1"/>
          <c:spPr>
            <a:ln w="28575">
              <a:noFill/>
            </a:ln>
          </c:spPr>
          <c:xVal>
            <c:numRef>
              <c:f>'15atm'!$A$2:$A$96</c:f>
              <c:numCache>
                <c:formatCode>General</c:formatCode>
                <c:ptCount val="95"/>
                <c:pt idx="0">
                  <c:v>30000</c:v>
                </c:pt>
                <c:pt idx="1">
                  <c:v>18720</c:v>
                </c:pt>
                <c:pt idx="2">
                  <c:v>11640</c:v>
                </c:pt>
                <c:pt idx="3">
                  <c:v>7260</c:v>
                </c:pt>
                <c:pt idx="4">
                  <c:v>4518</c:v>
                </c:pt>
                <c:pt idx="5">
                  <c:v>2814</c:v>
                </c:pt>
                <c:pt idx="6">
                  <c:v>1752</c:v>
                </c:pt>
                <c:pt idx="7">
                  <c:v>1092</c:v>
                </c:pt>
                <c:pt idx="8">
                  <c:v>678</c:v>
                </c:pt>
                <c:pt idx="9">
                  <c:v>424.2</c:v>
                </c:pt>
                <c:pt idx="10">
                  <c:v>264.60000000000002</c:v>
                </c:pt>
                <c:pt idx="11">
                  <c:v>164.4</c:v>
                </c:pt>
                <c:pt idx="12">
                  <c:v>102.6</c:v>
                </c:pt>
                <c:pt idx="13">
                  <c:v>64.2</c:v>
                </c:pt>
                <c:pt idx="14">
                  <c:v>39.840000000000003</c:v>
                </c:pt>
                <c:pt idx="15">
                  <c:v>24.84</c:v>
                </c:pt>
                <c:pt idx="16">
                  <c:v>15.48</c:v>
                </c:pt>
                <c:pt idx="17">
                  <c:v>9.66</c:v>
                </c:pt>
                <c:pt idx="18">
                  <c:v>6</c:v>
                </c:pt>
                <c:pt idx="19">
                  <c:v>1250</c:v>
                </c:pt>
                <c:pt idx="20">
                  <c:v>780</c:v>
                </c:pt>
                <c:pt idx="21">
                  <c:v>485</c:v>
                </c:pt>
                <c:pt idx="22">
                  <c:v>302.5</c:v>
                </c:pt>
                <c:pt idx="23">
                  <c:v>188.25</c:v>
                </c:pt>
                <c:pt idx="24">
                  <c:v>117.25</c:v>
                </c:pt>
                <c:pt idx="25">
                  <c:v>73</c:v>
                </c:pt>
                <c:pt idx="26">
                  <c:v>45.5</c:v>
                </c:pt>
                <c:pt idx="27">
                  <c:v>28.25</c:v>
                </c:pt>
                <c:pt idx="28">
                  <c:v>17.675000000000001</c:v>
                </c:pt>
                <c:pt idx="29">
                  <c:v>11.025</c:v>
                </c:pt>
                <c:pt idx="30">
                  <c:v>6.85</c:v>
                </c:pt>
                <c:pt idx="31">
                  <c:v>4.2750000000000004</c:v>
                </c:pt>
                <c:pt idx="32">
                  <c:v>2.6749999999999998</c:v>
                </c:pt>
                <c:pt idx="33">
                  <c:v>1.66</c:v>
                </c:pt>
                <c:pt idx="34">
                  <c:v>1.0349999999999999</c:v>
                </c:pt>
                <c:pt idx="35">
                  <c:v>0.64500000000000002</c:v>
                </c:pt>
                <c:pt idx="36">
                  <c:v>0.40250000000000002</c:v>
                </c:pt>
                <c:pt idx="37">
                  <c:v>0.25</c:v>
                </c:pt>
                <c:pt idx="38">
                  <c:v>50</c:v>
                </c:pt>
                <c:pt idx="39">
                  <c:v>31.2</c:v>
                </c:pt>
                <c:pt idx="40">
                  <c:v>19.399999999999999</c:v>
                </c:pt>
                <c:pt idx="41">
                  <c:v>12.1</c:v>
                </c:pt>
                <c:pt idx="42">
                  <c:v>7.53</c:v>
                </c:pt>
                <c:pt idx="43">
                  <c:v>4.6900000000000004</c:v>
                </c:pt>
                <c:pt idx="44">
                  <c:v>2.92</c:v>
                </c:pt>
                <c:pt idx="45">
                  <c:v>1.82</c:v>
                </c:pt>
                <c:pt idx="46">
                  <c:v>1.1299999999999999</c:v>
                </c:pt>
                <c:pt idx="47">
                  <c:v>0.70699999999999996</c:v>
                </c:pt>
                <c:pt idx="48">
                  <c:v>0.441</c:v>
                </c:pt>
                <c:pt idx="49">
                  <c:v>0.27400000000000002</c:v>
                </c:pt>
                <c:pt idx="50">
                  <c:v>0.17100000000000001</c:v>
                </c:pt>
                <c:pt idx="51">
                  <c:v>0.107</c:v>
                </c:pt>
                <c:pt idx="52">
                  <c:v>6.6400000000000001E-2</c:v>
                </c:pt>
                <c:pt idx="53">
                  <c:v>4.1399999999999999E-2</c:v>
                </c:pt>
                <c:pt idx="54">
                  <c:v>2.58E-2</c:v>
                </c:pt>
                <c:pt idx="55">
                  <c:v>1.61E-2</c:v>
                </c:pt>
                <c:pt idx="56">
                  <c:v>0.01</c:v>
                </c:pt>
                <c:pt idx="57">
                  <c:v>2.5</c:v>
                </c:pt>
                <c:pt idx="58">
                  <c:v>1.56</c:v>
                </c:pt>
                <c:pt idx="59">
                  <c:v>0.97</c:v>
                </c:pt>
                <c:pt idx="60">
                  <c:v>0.60499999999999998</c:v>
                </c:pt>
                <c:pt idx="61">
                  <c:v>0.3765</c:v>
                </c:pt>
                <c:pt idx="62">
                  <c:v>0.23449999999999999</c:v>
                </c:pt>
                <c:pt idx="63">
                  <c:v>0.14599999999999999</c:v>
                </c:pt>
                <c:pt idx="64">
                  <c:v>9.0999999999999998E-2</c:v>
                </c:pt>
                <c:pt idx="65">
                  <c:v>5.6500000000000002E-2</c:v>
                </c:pt>
                <c:pt idx="66">
                  <c:v>3.5349999999999999E-2</c:v>
                </c:pt>
                <c:pt idx="67">
                  <c:v>2.205E-2</c:v>
                </c:pt>
                <c:pt idx="68">
                  <c:v>1.37E-2</c:v>
                </c:pt>
                <c:pt idx="69">
                  <c:v>8.5500000000000003E-3</c:v>
                </c:pt>
                <c:pt idx="70">
                  <c:v>5.3499999999999997E-3</c:v>
                </c:pt>
                <c:pt idx="71">
                  <c:v>3.32E-3</c:v>
                </c:pt>
                <c:pt idx="72">
                  <c:v>2.0699999999999998E-3</c:v>
                </c:pt>
                <c:pt idx="73">
                  <c:v>1.2899999999999999E-3</c:v>
                </c:pt>
                <c:pt idx="74" formatCode="0.00E+00">
                  <c:v>8.0500000000000005E-4</c:v>
                </c:pt>
                <c:pt idx="75" formatCode="0.00E+00">
                  <c:v>5.0000000000000001E-4</c:v>
                </c:pt>
                <c:pt idx="76">
                  <c:v>0.2</c:v>
                </c:pt>
                <c:pt idx="77">
                  <c:v>0.12479999999999999</c:v>
                </c:pt>
                <c:pt idx="78">
                  <c:v>7.7600000000000002E-2</c:v>
                </c:pt>
                <c:pt idx="79">
                  <c:v>4.8399999999999999E-2</c:v>
                </c:pt>
                <c:pt idx="80">
                  <c:v>3.0120000000000001E-2</c:v>
                </c:pt>
                <c:pt idx="81">
                  <c:v>1.8759999999999999E-2</c:v>
                </c:pt>
                <c:pt idx="82">
                  <c:v>1.1679999999999999E-2</c:v>
                </c:pt>
                <c:pt idx="83">
                  <c:v>7.28E-3</c:v>
                </c:pt>
                <c:pt idx="84">
                  <c:v>4.5199999999999997E-3</c:v>
                </c:pt>
                <c:pt idx="85">
                  <c:v>2.8300000000000001E-3</c:v>
                </c:pt>
                <c:pt idx="86">
                  <c:v>1.7600000000000001E-3</c:v>
                </c:pt>
                <c:pt idx="87">
                  <c:v>1.1000000000000001E-3</c:v>
                </c:pt>
                <c:pt idx="88" formatCode="0.00E+00">
                  <c:v>6.8400000000000004E-4</c:v>
                </c:pt>
                <c:pt idx="89" formatCode="0.00E+00">
                  <c:v>4.28E-4</c:v>
                </c:pt>
                <c:pt idx="90" formatCode="0.00E+00">
                  <c:v>2.656E-4</c:v>
                </c:pt>
                <c:pt idx="91" formatCode="0.00E+00">
                  <c:v>1.6559999999999999E-4</c:v>
                </c:pt>
                <c:pt idx="92" formatCode="0.00E+00">
                  <c:v>1.032E-4</c:v>
                </c:pt>
                <c:pt idx="93" formatCode="0.00E+00">
                  <c:v>6.4399999999999993E-5</c:v>
                </c:pt>
                <c:pt idx="94" formatCode="0.00E+00">
                  <c:v>4.0000000000000003E-5</c:v>
                </c:pt>
              </c:numCache>
            </c:numRef>
          </c:xVal>
          <c:yVal>
            <c:numRef>
              <c:f>'15atm'!$K$2:$K$96</c:f>
              <c:numCache>
                <c:formatCode>General</c:formatCode>
                <c:ptCount val="95"/>
                <c:pt idx="0">
                  <c:v>6.4693668956177853E-4</c:v>
                </c:pt>
                <c:pt idx="1">
                  <c:v>1.0367575152542691E-3</c:v>
                </c:pt>
                <c:pt idx="2">
                  <c:v>1.6673626015635266E-3</c:v>
                </c:pt>
                <c:pt idx="3">
                  <c:v>2.6732921038009195E-3</c:v>
                </c:pt>
                <c:pt idx="4">
                  <c:v>4.2957283424773333E-3</c:v>
                </c:pt>
                <c:pt idx="5">
                  <c:v>6.8969795998351435E-3</c:v>
                </c:pt>
                <c:pt idx="6">
                  <c:v>1.1077682902880021E-2</c:v>
                </c:pt>
                <c:pt idx="7">
                  <c:v>1.7772985407675006E-2</c:v>
                </c:pt>
                <c:pt idx="8">
                  <c:v>2.8625514856728308E-2</c:v>
                </c:pt>
                <c:pt idx="9">
                  <c:v>4.5752231406212415E-2</c:v>
                </c:pt>
                <c:pt idx="10">
                  <c:v>7.3348790949809783E-2</c:v>
                </c:pt>
                <c:pt idx="11">
                  <c:v>0.11805397337462613</c:v>
                </c:pt>
                <c:pt idx="12">
                  <c:v>0.1891620874474356</c:v>
                </c:pt>
                <c:pt idx="13">
                  <c:v>0.30230405905257191</c:v>
                </c:pt>
                <c:pt idx="14">
                  <c:v>0.48713938336354262</c:v>
                </c:pt>
                <c:pt idx="15">
                  <c:v>0.78127607824954493</c:v>
                </c:pt>
                <c:pt idx="16">
                  <c:v>1.2535532214409646</c:v>
                </c:pt>
                <c:pt idx="17">
                  <c:v>2.0082972845006362</c:v>
                </c:pt>
                <c:pt idx="18">
                  <c:v>3.2312534061942455</c:v>
                </c:pt>
                <c:pt idx="19">
                  <c:v>1.552648017008219E-2</c:v>
                </c:pt>
                <c:pt idx="20">
                  <c:v>2.4882178804594885E-2</c:v>
                </c:pt>
                <c:pt idx="21">
                  <c:v>4.0016695942173872E-2</c:v>
                </c:pt>
                <c:pt idx="22">
                  <c:v>6.4158983721030002E-2</c:v>
                </c:pt>
                <c:pt idx="23">
                  <c:v>0.10309736914296493</c:v>
                </c:pt>
                <c:pt idx="24">
                  <c:v>0.16552705068258444</c:v>
                </c:pt>
                <c:pt idx="25">
                  <c:v>0.26586248484996028</c:v>
                </c:pt>
                <c:pt idx="26">
                  <c:v>0.42654378332499737</c:v>
                </c:pt>
                <c:pt idx="27">
                  <c:v>0.68697949145317239</c:v>
                </c:pt>
                <c:pt idx="28">
                  <c:v>1.0979193842411858</c:v>
                </c:pt>
                <c:pt idx="29">
                  <c:v>1.7598183383025272</c:v>
                </c:pt>
                <c:pt idx="30">
                  <c:v>2.8309932907192779</c:v>
                </c:pt>
                <c:pt idx="31">
                  <c:v>4.5304411173739148</c:v>
                </c:pt>
                <c:pt idx="32">
                  <c:v>7.2169533252191282</c:v>
                </c:pt>
                <c:pt idx="33">
                  <c:v>11.533286890491864</c:v>
                </c:pt>
                <c:pt idx="34">
                  <c:v>18.122259559250935</c:v>
                </c:pt>
                <c:pt idx="35">
                  <c:v>27.707150340321867</c:v>
                </c:pt>
                <c:pt idx="36">
                  <c:v>40.083236900802092</c:v>
                </c:pt>
                <c:pt idx="37">
                  <c:v>53.571209344776307</c:v>
                </c:pt>
                <c:pt idx="38">
                  <c:v>0.38815607547429465</c:v>
                </c:pt>
                <c:pt idx="39">
                  <c:v>0.62203006995801768</c:v>
                </c:pt>
                <c:pt idx="40">
                  <c:v>1.0003159134241364</c:v>
                </c:pt>
                <c:pt idx="41">
                  <c:v>1.6035564483442946</c:v>
                </c:pt>
                <c:pt idx="42">
                  <c:v>2.5757005262891162</c:v>
                </c:pt>
                <c:pt idx="43">
                  <c:v>4.1310146663493263</c:v>
                </c:pt>
                <c:pt idx="44">
                  <c:v>6.6170333235145868</c:v>
                </c:pt>
                <c:pt idx="45">
                  <c:v>10.543157797145374</c:v>
                </c:pt>
                <c:pt idx="46">
                  <c:v>16.686928292461449</c:v>
                </c:pt>
                <c:pt idx="47">
                  <c:v>25.599842837888669</c:v>
                </c:pt>
                <c:pt idx="48">
                  <c:v>37.528124442948297</c:v>
                </c:pt>
                <c:pt idx="49">
                  <c:v>51.030906111620688</c:v>
                </c:pt>
                <c:pt idx="50">
                  <c:v>63.214487441086845</c:v>
                </c:pt>
                <c:pt idx="51">
                  <c:v>72.469668166645889</c:v>
                </c:pt>
                <c:pt idx="52">
                  <c:v>78.909319388684381</c:v>
                </c:pt>
                <c:pt idx="53">
                  <c:v>83.031905923223903</c:v>
                </c:pt>
                <c:pt idx="54">
                  <c:v>85.644437734203336</c:v>
                </c:pt>
                <c:pt idx="55">
                  <c:v>87.278794192685694</c:v>
                </c:pt>
                <c:pt idx="56">
                  <c:v>88.309029193504813</c:v>
                </c:pt>
                <c:pt idx="57">
                  <c:v>7.7162492716465856</c:v>
                </c:pt>
                <c:pt idx="58">
                  <c:v>12.250913908288132</c:v>
                </c:pt>
                <c:pt idx="59">
                  <c:v>19.249794366415497</c:v>
                </c:pt>
                <c:pt idx="60">
                  <c:v>29.244158600446465</c:v>
                </c:pt>
                <c:pt idx="61">
                  <c:v>41.977563876071628</c:v>
                </c:pt>
                <c:pt idx="62">
                  <c:v>55.305878443473389</c:v>
                </c:pt>
                <c:pt idx="63">
                  <c:v>66.683229785894852</c:v>
                </c:pt>
                <c:pt idx="64">
                  <c:v>74.962736619411359</c:v>
                </c:pt>
                <c:pt idx="65">
                  <c:v>80.530416322638473</c:v>
                </c:pt>
                <c:pt idx="66">
                  <c:v>84.042247753070001</c:v>
                </c:pt>
                <c:pt idx="67">
                  <c:v>86.275581087400354</c:v>
                </c:pt>
                <c:pt idx="68">
                  <c:v>87.683959432754463</c:v>
                </c:pt>
                <c:pt idx="69">
                  <c:v>88.554107057513505</c:v>
                </c:pt>
                <c:pt idx="70">
                  <c:v>89.095143100390132</c:v>
                </c:pt>
                <c:pt idx="71">
                  <c:v>89.438452619143717</c:v>
                </c:pt>
                <c:pt idx="72">
                  <c:v>89.649871738265148</c:v>
                </c:pt>
                <c:pt idx="73">
                  <c:v>89.78180246551311</c:v>
                </c:pt>
                <c:pt idx="74">
                  <c:v>89.86383757074799</c:v>
                </c:pt>
                <c:pt idx="75">
                  <c:v>89.915426964785482</c:v>
                </c:pt>
                <c:pt idx="76">
                  <c:v>59.441055211714428</c:v>
                </c:pt>
                <c:pt idx="77">
                  <c:v>69.774723640379193</c:v>
                </c:pt>
                <c:pt idx="78">
                  <c:v>77.096903167564193</c:v>
                </c:pt>
                <c:pt idx="79">
                  <c:v>81.868364544133371</c:v>
                </c:pt>
                <c:pt idx="80">
                  <c:v>84.918680506096251</c:v>
                </c:pt>
                <c:pt idx="81">
                  <c:v>86.830055739185767</c:v>
                </c:pt>
                <c:pt idx="82">
                  <c:v>88.025154880911103</c:v>
                </c:pt>
                <c:pt idx="83">
                  <c:v>88.768805249945331</c:v>
                </c:pt>
                <c:pt idx="84">
                  <c:v>89.235504578519013</c:v>
                </c:pt>
                <c:pt idx="85">
                  <c:v>89.521327409854905</c:v>
                </c:pt>
                <c:pt idx="86">
                  <c:v>89.702305378703514</c:v>
                </c:pt>
                <c:pt idx="87">
                  <c:v>89.813939841424585</c:v>
                </c:pt>
                <c:pt idx="88">
                  <c:v>89.884304161048973</c:v>
                </c:pt>
                <c:pt idx="89">
                  <c:v>89.927605467804199</c:v>
                </c:pt>
                <c:pt idx="90">
                  <c:v>89.955074780272966</c:v>
                </c:pt>
                <c:pt idx="91">
                  <c:v>89.971989392625247</c:v>
                </c:pt>
                <c:pt idx="92">
                  <c:v>89.982544113394141</c:v>
                </c:pt>
                <c:pt idx="93">
                  <c:v>89.989106985284351</c:v>
                </c:pt>
                <c:pt idx="94">
                  <c:v>89.993234152300474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9509888"/>
        <c:axId val="199511424"/>
      </c:scatterChart>
      <c:valAx>
        <c:axId val="199509888"/>
        <c:scaling>
          <c:logBase val="10"/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99511424"/>
        <c:crosses val="autoZero"/>
        <c:crossBetween val="midCat"/>
      </c:valAx>
      <c:valAx>
        <c:axId val="199511424"/>
        <c:scaling>
          <c:logBase val="10"/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99509888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'20atm'!$A$2:$A$96</c:f>
              <c:numCache>
                <c:formatCode>General</c:formatCode>
                <c:ptCount val="95"/>
                <c:pt idx="0">
                  <c:v>30000</c:v>
                </c:pt>
                <c:pt idx="1">
                  <c:v>18720</c:v>
                </c:pt>
                <c:pt idx="2">
                  <c:v>11640</c:v>
                </c:pt>
                <c:pt idx="3">
                  <c:v>7260</c:v>
                </c:pt>
                <c:pt idx="4">
                  <c:v>4518</c:v>
                </c:pt>
                <c:pt idx="5">
                  <c:v>2814</c:v>
                </c:pt>
                <c:pt idx="6">
                  <c:v>1752</c:v>
                </c:pt>
                <c:pt idx="7">
                  <c:v>1092</c:v>
                </c:pt>
                <c:pt idx="8">
                  <c:v>678</c:v>
                </c:pt>
                <c:pt idx="9">
                  <c:v>424.2</c:v>
                </c:pt>
                <c:pt idx="10">
                  <c:v>264.60000000000002</c:v>
                </c:pt>
                <c:pt idx="11">
                  <c:v>164.4</c:v>
                </c:pt>
                <c:pt idx="12">
                  <c:v>102.6</c:v>
                </c:pt>
                <c:pt idx="13">
                  <c:v>64.2</c:v>
                </c:pt>
                <c:pt idx="14">
                  <c:v>39.840000000000003</c:v>
                </c:pt>
                <c:pt idx="15">
                  <c:v>24.84</c:v>
                </c:pt>
                <c:pt idx="16">
                  <c:v>15.48</c:v>
                </c:pt>
                <c:pt idx="17">
                  <c:v>9.66</c:v>
                </c:pt>
                <c:pt idx="18">
                  <c:v>6</c:v>
                </c:pt>
                <c:pt idx="19">
                  <c:v>1250</c:v>
                </c:pt>
                <c:pt idx="20">
                  <c:v>780</c:v>
                </c:pt>
                <c:pt idx="21">
                  <c:v>485</c:v>
                </c:pt>
                <c:pt idx="22">
                  <c:v>302.5</c:v>
                </c:pt>
                <c:pt idx="23">
                  <c:v>188.25</c:v>
                </c:pt>
                <c:pt idx="24">
                  <c:v>117.25</c:v>
                </c:pt>
                <c:pt idx="25">
                  <c:v>73</c:v>
                </c:pt>
                <c:pt idx="26">
                  <c:v>45.5</c:v>
                </c:pt>
                <c:pt idx="27">
                  <c:v>28.25</c:v>
                </c:pt>
                <c:pt idx="28">
                  <c:v>17.675000000000001</c:v>
                </c:pt>
                <c:pt idx="29">
                  <c:v>11.025</c:v>
                </c:pt>
                <c:pt idx="30">
                  <c:v>6.85</c:v>
                </c:pt>
                <c:pt idx="31">
                  <c:v>4.2750000000000004</c:v>
                </c:pt>
                <c:pt idx="32">
                  <c:v>2.6749999999999998</c:v>
                </c:pt>
                <c:pt idx="33">
                  <c:v>1.66</c:v>
                </c:pt>
                <c:pt idx="34">
                  <c:v>1.0349999999999999</c:v>
                </c:pt>
                <c:pt idx="35">
                  <c:v>0.64500000000000002</c:v>
                </c:pt>
                <c:pt idx="36">
                  <c:v>0.40250000000000002</c:v>
                </c:pt>
                <c:pt idx="37">
                  <c:v>0.25</c:v>
                </c:pt>
                <c:pt idx="38">
                  <c:v>50</c:v>
                </c:pt>
                <c:pt idx="39">
                  <c:v>31.2</c:v>
                </c:pt>
                <c:pt idx="40">
                  <c:v>19.399999999999999</c:v>
                </c:pt>
                <c:pt idx="41">
                  <c:v>12.1</c:v>
                </c:pt>
                <c:pt idx="42">
                  <c:v>7.53</c:v>
                </c:pt>
                <c:pt idx="43">
                  <c:v>4.6900000000000004</c:v>
                </c:pt>
                <c:pt idx="44">
                  <c:v>2.92</c:v>
                </c:pt>
                <c:pt idx="45">
                  <c:v>1.82</c:v>
                </c:pt>
                <c:pt idx="46">
                  <c:v>1.1299999999999999</c:v>
                </c:pt>
                <c:pt idx="47">
                  <c:v>0.70699999999999996</c:v>
                </c:pt>
                <c:pt idx="48">
                  <c:v>0.441</c:v>
                </c:pt>
                <c:pt idx="49">
                  <c:v>0.27400000000000002</c:v>
                </c:pt>
                <c:pt idx="50">
                  <c:v>0.17100000000000001</c:v>
                </c:pt>
                <c:pt idx="51">
                  <c:v>0.107</c:v>
                </c:pt>
                <c:pt idx="52">
                  <c:v>6.6400000000000001E-2</c:v>
                </c:pt>
                <c:pt idx="53">
                  <c:v>4.1399999999999999E-2</c:v>
                </c:pt>
                <c:pt idx="54">
                  <c:v>2.58E-2</c:v>
                </c:pt>
                <c:pt idx="55">
                  <c:v>1.61E-2</c:v>
                </c:pt>
                <c:pt idx="56">
                  <c:v>0.01</c:v>
                </c:pt>
                <c:pt idx="57">
                  <c:v>2.5</c:v>
                </c:pt>
                <c:pt idx="58">
                  <c:v>1.56</c:v>
                </c:pt>
                <c:pt idx="59">
                  <c:v>0.97</c:v>
                </c:pt>
                <c:pt idx="60">
                  <c:v>0.60499999999999998</c:v>
                </c:pt>
                <c:pt idx="61">
                  <c:v>0.3765</c:v>
                </c:pt>
                <c:pt idx="62">
                  <c:v>0.23449999999999999</c:v>
                </c:pt>
                <c:pt idx="63">
                  <c:v>0.14599999999999999</c:v>
                </c:pt>
                <c:pt idx="64">
                  <c:v>9.0999999999999998E-2</c:v>
                </c:pt>
                <c:pt idx="65">
                  <c:v>5.6500000000000002E-2</c:v>
                </c:pt>
                <c:pt idx="66">
                  <c:v>3.5349999999999999E-2</c:v>
                </c:pt>
                <c:pt idx="67">
                  <c:v>2.205E-2</c:v>
                </c:pt>
                <c:pt idx="68">
                  <c:v>1.37E-2</c:v>
                </c:pt>
                <c:pt idx="69">
                  <c:v>8.5500000000000003E-3</c:v>
                </c:pt>
                <c:pt idx="70">
                  <c:v>5.3499999999999997E-3</c:v>
                </c:pt>
                <c:pt idx="71">
                  <c:v>3.32E-3</c:v>
                </c:pt>
                <c:pt idx="72">
                  <c:v>2.0699999999999998E-3</c:v>
                </c:pt>
                <c:pt idx="73">
                  <c:v>1.2899999999999999E-3</c:v>
                </c:pt>
                <c:pt idx="74" formatCode="0.00E+00">
                  <c:v>8.0500000000000005E-4</c:v>
                </c:pt>
                <c:pt idx="75" formatCode="0.00E+00">
                  <c:v>5.0000000000000001E-4</c:v>
                </c:pt>
                <c:pt idx="76">
                  <c:v>0.2</c:v>
                </c:pt>
                <c:pt idx="77">
                  <c:v>0.12479999999999999</c:v>
                </c:pt>
                <c:pt idx="78">
                  <c:v>7.7600000000000002E-2</c:v>
                </c:pt>
                <c:pt idx="79">
                  <c:v>4.8399999999999999E-2</c:v>
                </c:pt>
                <c:pt idx="80">
                  <c:v>3.0120000000000001E-2</c:v>
                </c:pt>
                <c:pt idx="81">
                  <c:v>1.8759999999999999E-2</c:v>
                </c:pt>
                <c:pt idx="82">
                  <c:v>1.1679999999999999E-2</c:v>
                </c:pt>
                <c:pt idx="83">
                  <c:v>7.28E-3</c:v>
                </c:pt>
                <c:pt idx="84">
                  <c:v>4.5199999999999997E-3</c:v>
                </c:pt>
                <c:pt idx="85">
                  <c:v>2.8300000000000001E-3</c:v>
                </c:pt>
                <c:pt idx="86">
                  <c:v>1.7600000000000001E-3</c:v>
                </c:pt>
                <c:pt idx="87">
                  <c:v>1.1000000000000001E-3</c:v>
                </c:pt>
                <c:pt idx="88" formatCode="0.00E+00">
                  <c:v>6.8400000000000004E-4</c:v>
                </c:pt>
                <c:pt idx="89" formatCode="0.00E+00">
                  <c:v>4.28E-4</c:v>
                </c:pt>
                <c:pt idx="90" formatCode="0.00E+00">
                  <c:v>2.656E-4</c:v>
                </c:pt>
                <c:pt idx="91" formatCode="0.00E+00">
                  <c:v>1.6559999999999999E-4</c:v>
                </c:pt>
                <c:pt idx="92" formatCode="0.00E+00">
                  <c:v>1.032E-4</c:v>
                </c:pt>
                <c:pt idx="93" formatCode="0.00E+00">
                  <c:v>6.4399999999999993E-5</c:v>
                </c:pt>
                <c:pt idx="94" formatCode="0.00E+00">
                  <c:v>4.0000000000000003E-5</c:v>
                </c:pt>
              </c:numCache>
            </c:numRef>
          </c:xVal>
          <c:yVal>
            <c:numRef>
              <c:f>'20atm'!$B$2:$B$96</c:f>
              <c:numCache>
                <c:formatCode>0.00E+00</c:formatCode>
                <c:ptCount val="95"/>
                <c:pt idx="0">
                  <c:v>219440000</c:v>
                </c:pt>
                <c:pt idx="1">
                  <c:v>199220000</c:v>
                </c:pt>
                <c:pt idx="2">
                  <c:v>181210000</c:v>
                </c:pt>
                <c:pt idx="3">
                  <c:v>164110000</c:v>
                </c:pt>
                <c:pt idx="4">
                  <c:v>148660000</c:v>
                </c:pt>
                <c:pt idx="5">
                  <c:v>134160000</c:v>
                </c:pt>
                <c:pt idx="6">
                  <c:v>120610000</c:v>
                </c:pt>
                <c:pt idx="7">
                  <c:v>108150000</c:v>
                </c:pt>
                <c:pt idx="8">
                  <c:v>96461000</c:v>
                </c:pt>
                <c:pt idx="9">
                  <c:v>85908000</c:v>
                </c:pt>
                <c:pt idx="10">
                  <c:v>76295000</c:v>
                </c:pt>
                <c:pt idx="11">
                  <c:v>67360000</c:v>
                </c:pt>
                <c:pt idx="12">
                  <c:v>59342000</c:v>
                </c:pt>
                <c:pt idx="13">
                  <c:v>52053000</c:v>
                </c:pt>
                <c:pt idx="14">
                  <c:v>45437000</c:v>
                </c:pt>
                <c:pt idx="15">
                  <c:v>39663000</c:v>
                </c:pt>
                <c:pt idx="16">
                  <c:v>34712000</c:v>
                </c:pt>
                <c:pt idx="17">
                  <c:v>30292000</c:v>
                </c:pt>
                <c:pt idx="18">
                  <c:v>26394000</c:v>
                </c:pt>
                <c:pt idx="19">
                  <c:v>119160000</c:v>
                </c:pt>
                <c:pt idx="20">
                  <c:v>105790000</c:v>
                </c:pt>
                <c:pt idx="21">
                  <c:v>93746000</c:v>
                </c:pt>
                <c:pt idx="22">
                  <c:v>82819000</c:v>
                </c:pt>
                <c:pt idx="23">
                  <c:v>72960000</c:v>
                </c:pt>
                <c:pt idx="24">
                  <c:v>64045000</c:v>
                </c:pt>
                <c:pt idx="25">
                  <c:v>56045000</c:v>
                </c:pt>
                <c:pt idx="26">
                  <c:v>48905000</c:v>
                </c:pt>
                <c:pt idx="27">
                  <c:v>42448000</c:v>
                </c:pt>
                <c:pt idx="28">
                  <c:v>36781000</c:v>
                </c:pt>
                <c:pt idx="29">
                  <c:v>31694000</c:v>
                </c:pt>
                <c:pt idx="30">
                  <c:v>27229000</c:v>
                </c:pt>
                <c:pt idx="31">
                  <c:v>23286000</c:v>
                </c:pt>
                <c:pt idx="32">
                  <c:v>19840000</c:v>
                </c:pt>
                <c:pt idx="33">
                  <c:v>16802000</c:v>
                </c:pt>
                <c:pt idx="34">
                  <c:v>14119000</c:v>
                </c:pt>
                <c:pt idx="35">
                  <c:v>11797000</c:v>
                </c:pt>
                <c:pt idx="36">
                  <c:v>9836500</c:v>
                </c:pt>
                <c:pt idx="37">
                  <c:v>8201900</c:v>
                </c:pt>
                <c:pt idx="38">
                  <c:v>51396000</c:v>
                </c:pt>
                <c:pt idx="39">
                  <c:v>44304000</c:v>
                </c:pt>
                <c:pt idx="40">
                  <c:v>38012000</c:v>
                </c:pt>
                <c:pt idx="41">
                  <c:v>32484000</c:v>
                </c:pt>
                <c:pt idx="42">
                  <c:v>27672000</c:v>
                </c:pt>
                <c:pt idx="43">
                  <c:v>23474000</c:v>
                </c:pt>
                <c:pt idx="44">
                  <c:v>19837000</c:v>
                </c:pt>
                <c:pt idx="45">
                  <c:v>16698000</c:v>
                </c:pt>
                <c:pt idx="46">
                  <c:v>13980000</c:v>
                </c:pt>
                <c:pt idx="47">
                  <c:v>11656000</c:v>
                </c:pt>
                <c:pt idx="48">
                  <c:v>9674100</c:v>
                </c:pt>
                <c:pt idx="49">
                  <c:v>7978600</c:v>
                </c:pt>
                <c:pt idx="50">
                  <c:v>6549500</c:v>
                </c:pt>
                <c:pt idx="51">
                  <c:v>5338600</c:v>
                </c:pt>
                <c:pt idx="52">
                  <c:v>4322500</c:v>
                </c:pt>
                <c:pt idx="53">
                  <c:v>3472800</c:v>
                </c:pt>
                <c:pt idx="54">
                  <c:v>2768900</c:v>
                </c:pt>
                <c:pt idx="55">
                  <c:v>2194700</c:v>
                </c:pt>
                <c:pt idx="56">
                  <c:v>1735500</c:v>
                </c:pt>
                <c:pt idx="57">
                  <c:v>19613000</c:v>
                </c:pt>
                <c:pt idx="58">
                  <c:v>15864000</c:v>
                </c:pt>
                <c:pt idx="59">
                  <c:v>12913000</c:v>
                </c:pt>
                <c:pt idx="60">
                  <c:v>10544000</c:v>
                </c:pt>
                <c:pt idx="61">
                  <c:v>8603100</c:v>
                </c:pt>
                <c:pt idx="62">
                  <c:v>7005300</c:v>
                </c:pt>
                <c:pt idx="63">
                  <c:v>5683100</c:v>
                </c:pt>
                <c:pt idx="64">
                  <c:v>4588000</c:v>
                </c:pt>
                <c:pt idx="65">
                  <c:v>3687500</c:v>
                </c:pt>
                <c:pt idx="66">
                  <c:v>2948300</c:v>
                </c:pt>
                <c:pt idx="67">
                  <c:v>2341900</c:v>
                </c:pt>
                <c:pt idx="68">
                  <c:v>1845200</c:v>
                </c:pt>
                <c:pt idx="69">
                  <c:v>1442600</c:v>
                </c:pt>
                <c:pt idx="70">
                  <c:v>1120700</c:v>
                </c:pt>
                <c:pt idx="71" formatCode="General">
                  <c:v>862130</c:v>
                </c:pt>
                <c:pt idx="72" formatCode="General">
                  <c:v>656890</c:v>
                </c:pt>
                <c:pt idx="73" formatCode="General">
                  <c:v>495300</c:v>
                </c:pt>
                <c:pt idx="74" formatCode="General">
                  <c:v>371580</c:v>
                </c:pt>
                <c:pt idx="75" formatCode="General">
                  <c:v>278100</c:v>
                </c:pt>
                <c:pt idx="76">
                  <c:v>5352400</c:v>
                </c:pt>
                <c:pt idx="77">
                  <c:v>4851800</c:v>
                </c:pt>
                <c:pt idx="78">
                  <c:v>4030000</c:v>
                </c:pt>
                <c:pt idx="79">
                  <c:v>3241200</c:v>
                </c:pt>
                <c:pt idx="80">
                  <c:v>2562100</c:v>
                </c:pt>
                <c:pt idx="81">
                  <c:v>2003800</c:v>
                </c:pt>
                <c:pt idx="82">
                  <c:v>1553100</c:v>
                </c:pt>
                <c:pt idx="83">
                  <c:v>1193300</c:v>
                </c:pt>
                <c:pt idx="84" formatCode="General">
                  <c:v>911490</c:v>
                </c:pt>
                <c:pt idx="85" formatCode="General">
                  <c:v>692770</c:v>
                </c:pt>
                <c:pt idx="86" formatCode="General">
                  <c:v>523880</c:v>
                </c:pt>
                <c:pt idx="87" formatCode="General">
                  <c:v>393380</c:v>
                </c:pt>
                <c:pt idx="88" formatCode="General">
                  <c:v>293250</c:v>
                </c:pt>
                <c:pt idx="89" formatCode="General">
                  <c:v>217340</c:v>
                </c:pt>
                <c:pt idx="90" formatCode="General">
                  <c:v>159020</c:v>
                </c:pt>
                <c:pt idx="91" formatCode="General">
                  <c:v>115270</c:v>
                </c:pt>
                <c:pt idx="92" formatCode="General">
                  <c:v>82972</c:v>
                </c:pt>
                <c:pt idx="93" formatCode="General">
                  <c:v>59710</c:v>
                </c:pt>
                <c:pt idx="94" formatCode="General">
                  <c:v>42684</c:v>
                </c:pt>
              </c:numCache>
            </c:numRef>
          </c:yVal>
          <c:smooth val="0"/>
        </c:ser>
        <c:ser>
          <c:idx val="1"/>
          <c:order val="1"/>
          <c:spPr>
            <a:ln w="28575">
              <a:noFill/>
            </a:ln>
          </c:spPr>
          <c:xVal>
            <c:numRef>
              <c:f>'20atm'!$A$2:$A$96</c:f>
              <c:numCache>
                <c:formatCode>General</c:formatCode>
                <c:ptCount val="95"/>
                <c:pt idx="0">
                  <c:v>30000</c:v>
                </c:pt>
                <c:pt idx="1">
                  <c:v>18720</c:v>
                </c:pt>
                <c:pt idx="2">
                  <c:v>11640</c:v>
                </c:pt>
                <c:pt idx="3">
                  <c:v>7260</c:v>
                </c:pt>
                <c:pt idx="4">
                  <c:v>4518</c:v>
                </c:pt>
                <c:pt idx="5">
                  <c:v>2814</c:v>
                </c:pt>
                <c:pt idx="6">
                  <c:v>1752</c:v>
                </c:pt>
                <c:pt idx="7">
                  <c:v>1092</c:v>
                </c:pt>
                <c:pt idx="8">
                  <c:v>678</c:v>
                </c:pt>
                <c:pt idx="9">
                  <c:v>424.2</c:v>
                </c:pt>
                <c:pt idx="10">
                  <c:v>264.60000000000002</c:v>
                </c:pt>
                <c:pt idx="11">
                  <c:v>164.4</c:v>
                </c:pt>
                <c:pt idx="12">
                  <c:v>102.6</c:v>
                </c:pt>
                <c:pt idx="13">
                  <c:v>64.2</c:v>
                </c:pt>
                <c:pt idx="14">
                  <c:v>39.840000000000003</c:v>
                </c:pt>
                <c:pt idx="15">
                  <c:v>24.84</c:v>
                </c:pt>
                <c:pt idx="16">
                  <c:v>15.48</c:v>
                </c:pt>
                <c:pt idx="17">
                  <c:v>9.66</c:v>
                </c:pt>
                <c:pt idx="18">
                  <c:v>6</c:v>
                </c:pt>
                <c:pt idx="19">
                  <c:v>1250</c:v>
                </c:pt>
                <c:pt idx="20">
                  <c:v>780</c:v>
                </c:pt>
                <c:pt idx="21">
                  <c:v>485</c:v>
                </c:pt>
                <c:pt idx="22">
                  <c:v>302.5</c:v>
                </c:pt>
                <c:pt idx="23">
                  <c:v>188.25</c:v>
                </c:pt>
                <c:pt idx="24">
                  <c:v>117.25</c:v>
                </c:pt>
                <c:pt idx="25">
                  <c:v>73</c:v>
                </c:pt>
                <c:pt idx="26">
                  <c:v>45.5</c:v>
                </c:pt>
                <c:pt idx="27">
                  <c:v>28.25</c:v>
                </c:pt>
                <c:pt idx="28">
                  <c:v>17.675000000000001</c:v>
                </c:pt>
                <c:pt idx="29">
                  <c:v>11.025</c:v>
                </c:pt>
                <c:pt idx="30">
                  <c:v>6.85</c:v>
                </c:pt>
                <c:pt idx="31">
                  <c:v>4.2750000000000004</c:v>
                </c:pt>
                <c:pt idx="32">
                  <c:v>2.6749999999999998</c:v>
                </c:pt>
                <c:pt idx="33">
                  <c:v>1.66</c:v>
                </c:pt>
                <c:pt idx="34">
                  <c:v>1.0349999999999999</c:v>
                </c:pt>
                <c:pt idx="35">
                  <c:v>0.64500000000000002</c:v>
                </c:pt>
                <c:pt idx="36">
                  <c:v>0.40250000000000002</c:v>
                </c:pt>
                <c:pt idx="37">
                  <c:v>0.25</c:v>
                </c:pt>
                <c:pt idx="38">
                  <c:v>50</c:v>
                </c:pt>
                <c:pt idx="39">
                  <c:v>31.2</c:v>
                </c:pt>
                <c:pt idx="40">
                  <c:v>19.399999999999999</c:v>
                </c:pt>
                <c:pt idx="41">
                  <c:v>12.1</c:v>
                </c:pt>
                <c:pt idx="42">
                  <c:v>7.53</c:v>
                </c:pt>
                <c:pt idx="43">
                  <c:v>4.6900000000000004</c:v>
                </c:pt>
                <c:pt idx="44">
                  <c:v>2.92</c:v>
                </c:pt>
                <c:pt idx="45">
                  <c:v>1.82</c:v>
                </c:pt>
                <c:pt idx="46">
                  <c:v>1.1299999999999999</c:v>
                </c:pt>
                <c:pt idx="47">
                  <c:v>0.70699999999999996</c:v>
                </c:pt>
                <c:pt idx="48">
                  <c:v>0.441</c:v>
                </c:pt>
                <c:pt idx="49">
                  <c:v>0.27400000000000002</c:v>
                </c:pt>
                <c:pt idx="50">
                  <c:v>0.17100000000000001</c:v>
                </c:pt>
                <c:pt idx="51">
                  <c:v>0.107</c:v>
                </c:pt>
                <c:pt idx="52">
                  <c:v>6.6400000000000001E-2</c:v>
                </c:pt>
                <c:pt idx="53">
                  <c:v>4.1399999999999999E-2</c:v>
                </c:pt>
                <c:pt idx="54">
                  <c:v>2.58E-2</c:v>
                </c:pt>
                <c:pt idx="55">
                  <c:v>1.61E-2</c:v>
                </c:pt>
                <c:pt idx="56">
                  <c:v>0.01</c:v>
                </c:pt>
                <c:pt idx="57">
                  <c:v>2.5</c:v>
                </c:pt>
                <c:pt idx="58">
                  <c:v>1.56</c:v>
                </c:pt>
                <c:pt idx="59">
                  <c:v>0.97</c:v>
                </c:pt>
                <c:pt idx="60">
                  <c:v>0.60499999999999998</c:v>
                </c:pt>
                <c:pt idx="61">
                  <c:v>0.3765</c:v>
                </c:pt>
                <c:pt idx="62">
                  <c:v>0.23449999999999999</c:v>
                </c:pt>
                <c:pt idx="63">
                  <c:v>0.14599999999999999</c:v>
                </c:pt>
                <c:pt idx="64">
                  <c:v>9.0999999999999998E-2</c:v>
                </c:pt>
                <c:pt idx="65">
                  <c:v>5.6500000000000002E-2</c:v>
                </c:pt>
                <c:pt idx="66">
                  <c:v>3.5349999999999999E-2</c:v>
                </c:pt>
                <c:pt idx="67">
                  <c:v>2.205E-2</c:v>
                </c:pt>
                <c:pt idx="68">
                  <c:v>1.37E-2</c:v>
                </c:pt>
                <c:pt idx="69">
                  <c:v>8.5500000000000003E-3</c:v>
                </c:pt>
                <c:pt idx="70">
                  <c:v>5.3499999999999997E-3</c:v>
                </c:pt>
                <c:pt idx="71">
                  <c:v>3.32E-3</c:v>
                </c:pt>
                <c:pt idx="72">
                  <c:v>2.0699999999999998E-3</c:v>
                </c:pt>
                <c:pt idx="73">
                  <c:v>1.2899999999999999E-3</c:v>
                </c:pt>
                <c:pt idx="74" formatCode="0.00E+00">
                  <c:v>8.0500000000000005E-4</c:v>
                </c:pt>
                <c:pt idx="75" formatCode="0.00E+00">
                  <c:v>5.0000000000000001E-4</c:v>
                </c:pt>
                <c:pt idx="76">
                  <c:v>0.2</c:v>
                </c:pt>
                <c:pt idx="77">
                  <c:v>0.12479999999999999</c:v>
                </c:pt>
                <c:pt idx="78">
                  <c:v>7.7600000000000002E-2</c:v>
                </c:pt>
                <c:pt idx="79">
                  <c:v>4.8399999999999999E-2</c:v>
                </c:pt>
                <c:pt idx="80">
                  <c:v>3.0120000000000001E-2</c:v>
                </c:pt>
                <c:pt idx="81">
                  <c:v>1.8759999999999999E-2</c:v>
                </c:pt>
                <c:pt idx="82">
                  <c:v>1.1679999999999999E-2</c:v>
                </c:pt>
                <c:pt idx="83">
                  <c:v>7.28E-3</c:v>
                </c:pt>
                <c:pt idx="84">
                  <c:v>4.5199999999999997E-3</c:v>
                </c:pt>
                <c:pt idx="85">
                  <c:v>2.8300000000000001E-3</c:v>
                </c:pt>
                <c:pt idx="86">
                  <c:v>1.7600000000000001E-3</c:v>
                </c:pt>
                <c:pt idx="87">
                  <c:v>1.1000000000000001E-3</c:v>
                </c:pt>
                <c:pt idx="88" formatCode="0.00E+00">
                  <c:v>6.8400000000000004E-4</c:v>
                </c:pt>
                <c:pt idx="89" formatCode="0.00E+00">
                  <c:v>4.28E-4</c:v>
                </c:pt>
                <c:pt idx="90" formatCode="0.00E+00">
                  <c:v>2.656E-4</c:v>
                </c:pt>
                <c:pt idx="91" formatCode="0.00E+00">
                  <c:v>1.6559999999999999E-4</c:v>
                </c:pt>
                <c:pt idx="92" formatCode="0.00E+00">
                  <c:v>1.032E-4</c:v>
                </c:pt>
                <c:pt idx="93" formatCode="0.00E+00">
                  <c:v>6.4399999999999993E-5</c:v>
                </c:pt>
                <c:pt idx="94" formatCode="0.00E+00">
                  <c:v>4.0000000000000003E-5</c:v>
                </c:pt>
              </c:numCache>
            </c:numRef>
          </c:xVal>
          <c:yVal>
            <c:numRef>
              <c:f>'20atm'!$J$2:$J$96</c:f>
              <c:numCache>
                <c:formatCode>General</c:formatCode>
                <c:ptCount val="95"/>
                <c:pt idx="0">
                  <c:v>16926763.102291737</c:v>
                </c:pt>
                <c:pt idx="1">
                  <c:v>16926763.100944128</c:v>
                </c:pt>
                <c:pt idx="2">
                  <c:v>16926763.097442918</c:v>
                </c:pt>
                <c:pt idx="3">
                  <c:v>16926763.088477768</c:v>
                </c:pt>
                <c:pt idx="4">
                  <c:v>16926763.065262478</c:v>
                </c:pt>
                <c:pt idx="5">
                  <c:v>16926763.005482975</c:v>
                </c:pt>
                <c:pt idx="6">
                  <c:v>16926762.851190455</c:v>
                </c:pt>
                <c:pt idx="7">
                  <c:v>16926762.454583015</c:v>
                </c:pt>
                <c:pt idx="8">
                  <c:v>16926761.420704041</c:v>
                </c:pt>
                <c:pt idx="9">
                  <c:v>16926758.80522088</c:v>
                </c:pt>
                <c:pt idx="10">
                  <c:v>16926752.056751568</c:v>
                </c:pt>
                <c:pt idx="11">
                  <c:v>16926734.487994749</c:v>
                </c:pt>
                <c:pt idx="12">
                  <c:v>16926689.634291038</c:v>
                </c:pt>
                <c:pt idx="13">
                  <c:v>16926575.463951074</c:v>
                </c:pt>
                <c:pt idx="14">
                  <c:v>16926275.862585571</c:v>
                </c:pt>
                <c:pt idx="15">
                  <c:v>16925509.81933539</c:v>
                </c:pt>
                <c:pt idx="16">
                  <c:v>16923536.580278497</c:v>
                </c:pt>
                <c:pt idx="17">
                  <c:v>16918481.245306905</c:v>
                </c:pt>
                <c:pt idx="18">
                  <c:v>16905320.746727612</c:v>
                </c:pt>
                <c:pt idx="19">
                  <c:v>16926762.608178865</c:v>
                </c:pt>
                <c:pt idx="20">
                  <c:v>16926761.831957761</c:v>
                </c:pt>
                <c:pt idx="21">
                  <c:v>16926759.815261308</c:v>
                </c:pt>
                <c:pt idx="22">
                  <c:v>16926754.65134025</c:v>
                </c:pt>
                <c:pt idx="23">
                  <c:v>16926741.27936776</c:v>
                </c:pt>
                <c:pt idx="24">
                  <c:v>16926706.846615646</c:v>
                </c:pt>
                <c:pt idx="25">
                  <c:v>16926617.97570768</c:v>
                </c:pt>
                <c:pt idx="26">
                  <c:v>16926389.540301237</c:v>
                </c:pt>
                <c:pt idx="27">
                  <c:v>16925794.096737254</c:v>
                </c:pt>
                <c:pt idx="28">
                  <c:v>16924288.037391704</c:v>
                </c:pt>
                <c:pt idx="29">
                  <c:v>16920403.956173569</c:v>
                </c:pt>
                <c:pt idx="30">
                  <c:v>16910304.766787466</c:v>
                </c:pt>
                <c:pt idx="31">
                  <c:v>16884602.805007808</c:v>
                </c:pt>
                <c:pt idx="32">
                  <c:v>16819705.43089455</c:v>
                </c:pt>
                <c:pt idx="33">
                  <c:v>16652893.45082221</c:v>
                </c:pt>
                <c:pt idx="34">
                  <c:v>16247926.496890735</c:v>
                </c:pt>
                <c:pt idx="35">
                  <c:v>15326949.956412168</c:v>
                </c:pt>
                <c:pt idx="36">
                  <c:v>13534656.469669554</c:v>
                </c:pt>
                <c:pt idx="37">
                  <c:v>10787507.75506855</c:v>
                </c:pt>
                <c:pt idx="38">
                  <c:v>16926453.753994759</c:v>
                </c:pt>
                <c:pt idx="39">
                  <c:v>16925968.663180459</c:v>
                </c:pt>
                <c:pt idx="40">
                  <c:v>16924708.545588903</c:v>
                </c:pt>
                <c:pt idx="41">
                  <c:v>16921483.188887689</c:v>
                </c:pt>
                <c:pt idx="42">
                  <c:v>16913139.677004572</c:v>
                </c:pt>
                <c:pt idx="43">
                  <c:v>16891711.769185118</c:v>
                </c:pt>
                <c:pt idx="44">
                  <c:v>16836779.934130698</c:v>
                </c:pt>
                <c:pt idx="45">
                  <c:v>16698001.107108399</c:v>
                </c:pt>
                <c:pt idx="46">
                  <c:v>16351766.51436764</c:v>
                </c:pt>
                <c:pt idx="47">
                  <c:v>15563777.712828683</c:v>
                </c:pt>
                <c:pt idx="48">
                  <c:v>13961565.819058251</c:v>
                </c:pt>
                <c:pt idx="49">
                  <c:v>11367714.726053867</c:v>
                </c:pt>
                <c:pt idx="50">
                  <c:v>8334055.2694022432</c:v>
                </c:pt>
                <c:pt idx="51">
                  <c:v>5648034.2434092313</c:v>
                </c:pt>
                <c:pt idx="52">
                  <c:v>3631462.0612230566</c:v>
                </c:pt>
                <c:pt idx="53">
                  <c:v>2296733.8439778052</c:v>
                </c:pt>
                <c:pt idx="54">
                  <c:v>1439425.3406626042</c:v>
                </c:pt>
                <c:pt idx="55">
                  <c:v>900235.72598214215</c:v>
                </c:pt>
                <c:pt idx="56">
                  <c:v>559638.97599270439</c:v>
                </c:pt>
                <c:pt idx="57">
                  <c:v>16804360.658937115</c:v>
                </c:pt>
                <c:pt idx="58">
                  <c:v>16617643.536142567</c:v>
                </c:pt>
                <c:pt idx="59">
                  <c:v>16160196.532731457</c:v>
                </c:pt>
                <c:pt idx="60">
                  <c:v>15141826.303898565</c:v>
                </c:pt>
                <c:pt idx="61">
                  <c:v>13198865.006229388</c:v>
                </c:pt>
                <c:pt idx="62">
                  <c:v>10375010.68931751</c:v>
                </c:pt>
                <c:pt idx="63">
                  <c:v>7361565.4782611905</c:v>
                </c:pt>
                <c:pt idx="64">
                  <c:v>4879215.9503565114</c:v>
                </c:pt>
                <c:pt idx="65">
                  <c:v>3109837.6172671686</c:v>
                </c:pt>
                <c:pt idx="66">
                  <c:v>1966009.1651421839</c:v>
                </c:pt>
                <c:pt idx="67">
                  <c:v>1231407.3885504026</c:v>
                </c:pt>
                <c:pt idx="68">
                  <c:v>766338.19549379661</c:v>
                </c:pt>
                <c:pt idx="69">
                  <c:v>478561.68350398639</c:v>
                </c:pt>
                <c:pt idx="70">
                  <c:v>299523.72547543375</c:v>
                </c:pt>
                <c:pt idx="71">
                  <c:v>185890.56362071948</c:v>
                </c:pt>
                <c:pt idx="72">
                  <c:v>115905.91900649412</c:v>
                </c:pt>
                <c:pt idx="73">
                  <c:v>72232.260652342564</c:v>
                </c:pt>
                <c:pt idx="74">
                  <c:v>45075.421001810333</c:v>
                </c:pt>
                <c:pt idx="75">
                  <c:v>27997.216874481106</c:v>
                </c:pt>
                <c:pt idx="76">
                  <c:v>9339793.5009981003</c:v>
                </c:pt>
                <c:pt idx="77">
                  <c:v>6459299.272282077</c:v>
                </c:pt>
                <c:pt idx="78">
                  <c:v>4208715.076381579</c:v>
                </c:pt>
                <c:pt idx="79">
                  <c:v>2676051.0285060829</c:v>
                </c:pt>
                <c:pt idx="80">
                  <c:v>1678244.5877343798</c:v>
                </c:pt>
                <c:pt idx="81">
                  <c:v>1048440.0192181686</c:v>
                </c:pt>
                <c:pt idx="82">
                  <c:v>653528.23879357718</c:v>
                </c:pt>
                <c:pt idx="83">
                  <c:v>407521.87711707066</c:v>
                </c:pt>
                <c:pt idx="84">
                  <c:v>253066.89883249419</c:v>
                </c:pt>
                <c:pt idx="85">
                  <c:v>158457.52059861019</c:v>
                </c:pt>
                <c:pt idx="86">
                  <c:v>98548.667939097882</c:v>
                </c:pt>
                <c:pt idx="87">
                  <c:v>61593.553591860342</c:v>
                </c:pt>
                <c:pt idx="88">
                  <c:v>38300.147030000058</c:v>
                </c:pt>
                <c:pt idx="89">
                  <c:v>23965.626406111467</c:v>
                </c:pt>
                <c:pt idx="90">
                  <c:v>14872.1362068219</c:v>
                </c:pt>
                <c:pt idx="91">
                  <c:v>9272.6895215193126</c:v>
                </c:pt>
                <c:pt idx="92">
                  <c:v>5778.6331307041264</c:v>
                </c:pt>
                <c:pt idx="93">
                  <c:v>3606.0463842889517</c:v>
                </c:pt>
                <c:pt idx="94">
                  <c:v>2239.780394130662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9322240"/>
        <c:axId val="199340416"/>
      </c:scatterChart>
      <c:valAx>
        <c:axId val="199322240"/>
        <c:scaling>
          <c:logBase val="10"/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99340416"/>
        <c:crosses val="autoZero"/>
        <c:crossBetween val="midCat"/>
      </c:valAx>
      <c:valAx>
        <c:axId val="199340416"/>
        <c:scaling>
          <c:logBase val="10"/>
          <c:orientation val="minMax"/>
        </c:scaling>
        <c:delete val="0"/>
        <c:axPos val="l"/>
        <c:majorGridlines/>
        <c:numFmt formatCode="0.00E+00" sourceLinked="1"/>
        <c:majorTickMark val="out"/>
        <c:minorTickMark val="none"/>
        <c:tickLblPos val="nextTo"/>
        <c:crossAx val="199322240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RTFOT!$A$2:$A$96</c:f>
              <c:numCache>
                <c:formatCode>0.0000</c:formatCode>
                <c:ptCount val="95"/>
                <c:pt idx="0">
                  <c:v>30000</c:v>
                </c:pt>
                <c:pt idx="1">
                  <c:v>18720</c:v>
                </c:pt>
                <c:pt idx="2">
                  <c:v>11640</c:v>
                </c:pt>
                <c:pt idx="3">
                  <c:v>7260</c:v>
                </c:pt>
                <c:pt idx="4">
                  <c:v>4518</c:v>
                </c:pt>
                <c:pt idx="5">
                  <c:v>2814.0000000000005</c:v>
                </c:pt>
                <c:pt idx="6">
                  <c:v>1752</c:v>
                </c:pt>
                <c:pt idx="7">
                  <c:v>1092</c:v>
                </c:pt>
                <c:pt idx="8">
                  <c:v>677.99999999999989</c:v>
                </c:pt>
                <c:pt idx="9">
                  <c:v>424.2</c:v>
                </c:pt>
                <c:pt idx="10">
                  <c:v>264.60000000000002</c:v>
                </c:pt>
                <c:pt idx="11">
                  <c:v>164.4</c:v>
                </c:pt>
                <c:pt idx="12">
                  <c:v>102.60000000000001</c:v>
                </c:pt>
                <c:pt idx="13">
                  <c:v>64.2</c:v>
                </c:pt>
                <c:pt idx="14">
                  <c:v>39.840000000000003</c:v>
                </c:pt>
                <c:pt idx="15">
                  <c:v>24.84</c:v>
                </c:pt>
                <c:pt idx="16">
                  <c:v>15.48</c:v>
                </c:pt>
                <c:pt idx="17">
                  <c:v>9.66</c:v>
                </c:pt>
                <c:pt idx="18">
                  <c:v>6</c:v>
                </c:pt>
                <c:pt idx="19">
                  <c:v>1250</c:v>
                </c:pt>
                <c:pt idx="20">
                  <c:v>780</c:v>
                </c:pt>
                <c:pt idx="21">
                  <c:v>484.99999999999994</c:v>
                </c:pt>
                <c:pt idx="22">
                  <c:v>302.5</c:v>
                </c:pt>
                <c:pt idx="23">
                  <c:v>188.25</c:v>
                </c:pt>
                <c:pt idx="24">
                  <c:v>117.25000000000001</c:v>
                </c:pt>
                <c:pt idx="25">
                  <c:v>73</c:v>
                </c:pt>
                <c:pt idx="26">
                  <c:v>45.5</c:v>
                </c:pt>
                <c:pt idx="27">
                  <c:v>28.249999999999996</c:v>
                </c:pt>
                <c:pt idx="28">
                  <c:v>17.675000000000001</c:v>
                </c:pt>
                <c:pt idx="29">
                  <c:v>11.025</c:v>
                </c:pt>
                <c:pt idx="30">
                  <c:v>6.8500000000000005</c:v>
                </c:pt>
                <c:pt idx="31">
                  <c:v>4.2750000000000004</c:v>
                </c:pt>
                <c:pt idx="32">
                  <c:v>2.6749999999999998</c:v>
                </c:pt>
                <c:pt idx="33">
                  <c:v>1.66</c:v>
                </c:pt>
                <c:pt idx="34">
                  <c:v>1.0349999999999999</c:v>
                </c:pt>
                <c:pt idx="35">
                  <c:v>0.64500000000000002</c:v>
                </c:pt>
                <c:pt idx="36">
                  <c:v>0.40249999999999997</c:v>
                </c:pt>
                <c:pt idx="37">
                  <c:v>0.25</c:v>
                </c:pt>
                <c:pt idx="38">
                  <c:v>50</c:v>
                </c:pt>
                <c:pt idx="39">
                  <c:v>31.2</c:v>
                </c:pt>
                <c:pt idx="40">
                  <c:v>19.399999999999999</c:v>
                </c:pt>
                <c:pt idx="41">
                  <c:v>12.1</c:v>
                </c:pt>
                <c:pt idx="42">
                  <c:v>7.53</c:v>
                </c:pt>
                <c:pt idx="43">
                  <c:v>4.6900000000000004</c:v>
                </c:pt>
                <c:pt idx="44">
                  <c:v>2.92</c:v>
                </c:pt>
                <c:pt idx="45">
                  <c:v>1.82</c:v>
                </c:pt>
                <c:pt idx="46">
                  <c:v>1.1299999999999999</c:v>
                </c:pt>
                <c:pt idx="47">
                  <c:v>0.70699999999999996</c:v>
                </c:pt>
                <c:pt idx="48">
                  <c:v>0.441</c:v>
                </c:pt>
                <c:pt idx="49">
                  <c:v>0.27400000000000002</c:v>
                </c:pt>
                <c:pt idx="50">
                  <c:v>0.17100000000000001</c:v>
                </c:pt>
                <c:pt idx="51">
                  <c:v>0.107</c:v>
                </c:pt>
                <c:pt idx="52">
                  <c:v>6.6400000000000001E-2</c:v>
                </c:pt>
                <c:pt idx="53">
                  <c:v>4.1399999999999999E-2</c:v>
                </c:pt>
                <c:pt idx="54">
                  <c:v>2.58E-2</c:v>
                </c:pt>
                <c:pt idx="55">
                  <c:v>1.61E-2</c:v>
                </c:pt>
                <c:pt idx="56">
                  <c:v>0.01</c:v>
                </c:pt>
                <c:pt idx="57">
                  <c:v>2.5</c:v>
                </c:pt>
                <c:pt idx="58">
                  <c:v>1.56</c:v>
                </c:pt>
                <c:pt idx="59">
                  <c:v>0.97</c:v>
                </c:pt>
                <c:pt idx="60">
                  <c:v>0.60499999999999998</c:v>
                </c:pt>
                <c:pt idx="61">
                  <c:v>0.37650000000000006</c:v>
                </c:pt>
                <c:pt idx="62">
                  <c:v>0.23450000000000004</c:v>
                </c:pt>
                <c:pt idx="63">
                  <c:v>0.14599999999999999</c:v>
                </c:pt>
                <c:pt idx="64">
                  <c:v>9.1000000000000011E-2</c:v>
                </c:pt>
                <c:pt idx="65">
                  <c:v>5.6499999999999995E-2</c:v>
                </c:pt>
                <c:pt idx="66">
                  <c:v>3.5349999999999999E-2</c:v>
                </c:pt>
                <c:pt idx="67">
                  <c:v>2.205E-2</c:v>
                </c:pt>
                <c:pt idx="68">
                  <c:v>1.3700000000000002E-2</c:v>
                </c:pt>
                <c:pt idx="69">
                  <c:v>8.5500000000000003E-3</c:v>
                </c:pt>
                <c:pt idx="70">
                  <c:v>5.3500000000000006E-3</c:v>
                </c:pt>
                <c:pt idx="71">
                  <c:v>3.32E-3</c:v>
                </c:pt>
                <c:pt idx="72">
                  <c:v>2.0700000000000002E-3</c:v>
                </c:pt>
                <c:pt idx="73">
                  <c:v>1.2900000000000001E-3</c:v>
                </c:pt>
                <c:pt idx="74">
                  <c:v>8.0500000000000005E-4</c:v>
                </c:pt>
                <c:pt idx="75">
                  <c:v>5.0000000000000001E-4</c:v>
                </c:pt>
                <c:pt idx="76">
                  <c:v>0.2</c:v>
                </c:pt>
                <c:pt idx="77">
                  <c:v>0.12479999999999999</c:v>
                </c:pt>
                <c:pt idx="78">
                  <c:v>7.7600000000000002E-2</c:v>
                </c:pt>
                <c:pt idx="79">
                  <c:v>4.8399999999999999E-2</c:v>
                </c:pt>
                <c:pt idx="80">
                  <c:v>3.0120000000000001E-2</c:v>
                </c:pt>
                <c:pt idx="81">
                  <c:v>1.8760000000000002E-2</c:v>
                </c:pt>
                <c:pt idx="82">
                  <c:v>1.1679999999999999E-2</c:v>
                </c:pt>
                <c:pt idx="83">
                  <c:v>7.28E-3</c:v>
                </c:pt>
                <c:pt idx="84">
                  <c:v>4.5199999999999997E-3</c:v>
                </c:pt>
                <c:pt idx="85">
                  <c:v>2.8279999999999998E-3</c:v>
                </c:pt>
                <c:pt idx="86">
                  <c:v>1.7639999999999999E-3</c:v>
                </c:pt>
                <c:pt idx="87">
                  <c:v>1.0960000000000002E-3</c:v>
                </c:pt>
                <c:pt idx="88">
                  <c:v>6.8400000000000004E-4</c:v>
                </c:pt>
                <c:pt idx="89">
                  <c:v>4.28E-4</c:v>
                </c:pt>
                <c:pt idx="90">
                  <c:v>2.656E-4</c:v>
                </c:pt>
                <c:pt idx="91">
                  <c:v>1.6560000000000001E-4</c:v>
                </c:pt>
                <c:pt idx="92">
                  <c:v>1.032E-4</c:v>
                </c:pt>
                <c:pt idx="93">
                  <c:v>6.4400000000000007E-5</c:v>
                </c:pt>
                <c:pt idx="94">
                  <c:v>4.0000000000000003E-5</c:v>
                </c:pt>
              </c:numCache>
            </c:numRef>
          </c:xVal>
          <c:yVal>
            <c:numRef>
              <c:f>RTFOT!$B$2:$B$96</c:f>
              <c:numCache>
                <c:formatCode>0.00E+00</c:formatCode>
                <c:ptCount val="95"/>
                <c:pt idx="0">
                  <c:v>176710000</c:v>
                </c:pt>
                <c:pt idx="1">
                  <c:v>158050000</c:v>
                </c:pt>
                <c:pt idx="2">
                  <c:v>141230000</c:v>
                </c:pt>
                <c:pt idx="3">
                  <c:v>125430000</c:v>
                </c:pt>
                <c:pt idx="4">
                  <c:v>110750000</c:v>
                </c:pt>
                <c:pt idx="5">
                  <c:v>97114000</c:v>
                </c:pt>
                <c:pt idx="6">
                  <c:v>84591000</c:v>
                </c:pt>
                <c:pt idx="7">
                  <c:v>73318000</c:v>
                </c:pt>
                <c:pt idx="8">
                  <c:v>62997000</c:v>
                </c:pt>
                <c:pt idx="9">
                  <c:v>53786000</c:v>
                </c:pt>
                <c:pt idx="10">
                  <c:v>45690000</c:v>
                </c:pt>
                <c:pt idx="11">
                  <c:v>38456000</c:v>
                </c:pt>
                <c:pt idx="12">
                  <c:v>32225000</c:v>
                </c:pt>
                <c:pt idx="13">
                  <c:v>26850000</c:v>
                </c:pt>
                <c:pt idx="14">
                  <c:v>22222000</c:v>
                </c:pt>
                <c:pt idx="15">
                  <c:v>18282000</c:v>
                </c:pt>
                <c:pt idx="16">
                  <c:v>14919000</c:v>
                </c:pt>
                <c:pt idx="17">
                  <c:v>12025000</c:v>
                </c:pt>
                <c:pt idx="18">
                  <c:v>9779000</c:v>
                </c:pt>
                <c:pt idx="19">
                  <c:v>84595000</c:v>
                </c:pt>
                <c:pt idx="20">
                  <c:v>71502000</c:v>
                </c:pt>
                <c:pt idx="21">
                  <c:v>60476000</c:v>
                </c:pt>
                <c:pt idx="22">
                  <c:v>50906000</c:v>
                </c:pt>
                <c:pt idx="23">
                  <c:v>42619000</c:v>
                </c:pt>
                <c:pt idx="24">
                  <c:v>35471000</c:v>
                </c:pt>
                <c:pt idx="25">
                  <c:v>29323000</c:v>
                </c:pt>
                <c:pt idx="26">
                  <c:v>24046000</c:v>
                </c:pt>
                <c:pt idx="27">
                  <c:v>19606000</c:v>
                </c:pt>
                <c:pt idx="28">
                  <c:v>15836000</c:v>
                </c:pt>
                <c:pt idx="29">
                  <c:v>12727000</c:v>
                </c:pt>
                <c:pt idx="30">
                  <c:v>10145000</c:v>
                </c:pt>
                <c:pt idx="31">
                  <c:v>8023000</c:v>
                </c:pt>
                <c:pt idx="32">
                  <c:v>6251600</c:v>
                </c:pt>
                <c:pt idx="33">
                  <c:v>4806700</c:v>
                </c:pt>
                <c:pt idx="34">
                  <c:v>3664000</c:v>
                </c:pt>
                <c:pt idx="35">
                  <c:v>2770100</c:v>
                </c:pt>
                <c:pt idx="36">
                  <c:v>2096500</c:v>
                </c:pt>
                <c:pt idx="37">
                  <c:v>1565400</c:v>
                </c:pt>
                <c:pt idx="38">
                  <c:v>28063000</c:v>
                </c:pt>
                <c:pt idx="39">
                  <c:v>22206000</c:v>
                </c:pt>
                <c:pt idx="40">
                  <c:v>17629000</c:v>
                </c:pt>
                <c:pt idx="41">
                  <c:v>13962000</c:v>
                </c:pt>
                <c:pt idx="42">
                  <c:v>11003000</c:v>
                </c:pt>
                <c:pt idx="43">
                  <c:v>8616500</c:v>
                </c:pt>
                <c:pt idx="44">
                  <c:v>6695800</c:v>
                </c:pt>
                <c:pt idx="45">
                  <c:v>5156600</c:v>
                </c:pt>
                <c:pt idx="46">
                  <c:v>3918600</c:v>
                </c:pt>
                <c:pt idx="47">
                  <c:v>2938700</c:v>
                </c:pt>
                <c:pt idx="48">
                  <c:v>2179900</c:v>
                </c:pt>
                <c:pt idx="49">
                  <c:v>1613500</c:v>
                </c:pt>
                <c:pt idx="50">
                  <c:v>1180700</c:v>
                </c:pt>
                <c:pt idx="51">
                  <c:v>854480</c:v>
                </c:pt>
                <c:pt idx="52">
                  <c:v>612620</c:v>
                </c:pt>
                <c:pt idx="53">
                  <c:v>436130</c:v>
                </c:pt>
                <c:pt idx="54">
                  <c:v>310870</c:v>
                </c:pt>
                <c:pt idx="55">
                  <c:v>218530</c:v>
                </c:pt>
                <c:pt idx="56">
                  <c:v>151510</c:v>
                </c:pt>
                <c:pt idx="57">
                  <c:v>7105600</c:v>
                </c:pt>
                <c:pt idx="58">
                  <c:v>5317600</c:v>
                </c:pt>
                <c:pt idx="59">
                  <c:v>3992000</c:v>
                </c:pt>
                <c:pt idx="60">
                  <c:v>2997500</c:v>
                </c:pt>
                <c:pt idx="61">
                  <c:v>2221000</c:v>
                </c:pt>
                <c:pt idx="62">
                  <c:v>1623000</c:v>
                </c:pt>
                <c:pt idx="63">
                  <c:v>1174600</c:v>
                </c:pt>
                <c:pt idx="64">
                  <c:v>846580</c:v>
                </c:pt>
                <c:pt idx="65">
                  <c:v>604610</c:v>
                </c:pt>
                <c:pt idx="66">
                  <c:v>427630</c:v>
                </c:pt>
                <c:pt idx="67">
                  <c:v>300250</c:v>
                </c:pt>
                <c:pt idx="68">
                  <c:v>208960</c:v>
                </c:pt>
                <c:pt idx="69">
                  <c:v>143860</c:v>
                </c:pt>
                <c:pt idx="70">
                  <c:v>97895</c:v>
                </c:pt>
                <c:pt idx="71">
                  <c:v>65840</c:v>
                </c:pt>
                <c:pt idx="72">
                  <c:v>43969</c:v>
                </c:pt>
                <c:pt idx="73">
                  <c:v>29540</c:v>
                </c:pt>
                <c:pt idx="74">
                  <c:v>19441</c:v>
                </c:pt>
                <c:pt idx="75">
                  <c:v>12772</c:v>
                </c:pt>
                <c:pt idx="76">
                  <c:v>1493800</c:v>
                </c:pt>
                <c:pt idx="77">
                  <c:v>1098500</c:v>
                </c:pt>
                <c:pt idx="78">
                  <c:v>822350</c:v>
                </c:pt>
                <c:pt idx="79">
                  <c:v>591330</c:v>
                </c:pt>
                <c:pt idx="80">
                  <c:v>417700</c:v>
                </c:pt>
                <c:pt idx="81">
                  <c:v>292130</c:v>
                </c:pt>
                <c:pt idx="82">
                  <c:v>202290</c:v>
                </c:pt>
                <c:pt idx="83">
                  <c:v>139110</c:v>
                </c:pt>
                <c:pt idx="84">
                  <c:v>94955</c:v>
                </c:pt>
                <c:pt idx="85">
                  <c:v>64385</c:v>
                </c:pt>
                <c:pt idx="86">
                  <c:v>43375</c:v>
                </c:pt>
                <c:pt idx="87">
                  <c:v>29010</c:v>
                </c:pt>
                <c:pt idx="88">
                  <c:v>19240</c:v>
                </c:pt>
                <c:pt idx="89">
                  <c:v>12639</c:v>
                </c:pt>
                <c:pt idx="90">
                  <c:v>8215.7999999999993</c:v>
                </c:pt>
                <c:pt idx="91">
                  <c:v>5285</c:v>
                </c:pt>
                <c:pt idx="92">
                  <c:v>3396.6</c:v>
                </c:pt>
                <c:pt idx="93">
                  <c:v>2186.9</c:v>
                </c:pt>
                <c:pt idx="94">
                  <c:v>1380.2</c:v>
                </c:pt>
              </c:numCache>
            </c:numRef>
          </c:yVal>
          <c:smooth val="0"/>
        </c:ser>
        <c:ser>
          <c:idx val="1"/>
          <c:order val="1"/>
          <c:spPr>
            <a:ln w="28575">
              <a:noFill/>
            </a:ln>
          </c:spPr>
          <c:xVal>
            <c:numRef>
              <c:f>RTFOT!$A$2:$A$96</c:f>
              <c:numCache>
                <c:formatCode>0.0000</c:formatCode>
                <c:ptCount val="95"/>
                <c:pt idx="0">
                  <c:v>30000</c:v>
                </c:pt>
                <c:pt idx="1">
                  <c:v>18720</c:v>
                </c:pt>
                <c:pt idx="2">
                  <c:v>11640</c:v>
                </c:pt>
                <c:pt idx="3">
                  <c:v>7260</c:v>
                </c:pt>
                <c:pt idx="4">
                  <c:v>4518</c:v>
                </c:pt>
                <c:pt idx="5">
                  <c:v>2814.0000000000005</c:v>
                </c:pt>
                <c:pt idx="6">
                  <c:v>1752</c:v>
                </c:pt>
                <c:pt idx="7">
                  <c:v>1092</c:v>
                </c:pt>
                <c:pt idx="8">
                  <c:v>677.99999999999989</c:v>
                </c:pt>
                <c:pt idx="9">
                  <c:v>424.2</c:v>
                </c:pt>
                <c:pt idx="10">
                  <c:v>264.60000000000002</c:v>
                </c:pt>
                <c:pt idx="11">
                  <c:v>164.4</c:v>
                </c:pt>
                <c:pt idx="12">
                  <c:v>102.60000000000001</c:v>
                </c:pt>
                <c:pt idx="13">
                  <c:v>64.2</c:v>
                </c:pt>
                <c:pt idx="14">
                  <c:v>39.840000000000003</c:v>
                </c:pt>
                <c:pt idx="15">
                  <c:v>24.84</c:v>
                </c:pt>
                <c:pt idx="16">
                  <c:v>15.48</c:v>
                </c:pt>
                <c:pt idx="17">
                  <c:v>9.66</c:v>
                </c:pt>
                <c:pt idx="18">
                  <c:v>6</c:v>
                </c:pt>
                <c:pt idx="19">
                  <c:v>1250</c:v>
                </c:pt>
                <c:pt idx="20">
                  <c:v>780</c:v>
                </c:pt>
                <c:pt idx="21">
                  <c:v>484.99999999999994</c:v>
                </c:pt>
                <c:pt idx="22">
                  <c:v>302.5</c:v>
                </c:pt>
                <c:pt idx="23">
                  <c:v>188.25</c:v>
                </c:pt>
                <c:pt idx="24">
                  <c:v>117.25000000000001</c:v>
                </c:pt>
                <c:pt idx="25">
                  <c:v>73</c:v>
                </c:pt>
                <c:pt idx="26">
                  <c:v>45.5</c:v>
                </c:pt>
                <c:pt idx="27">
                  <c:v>28.249999999999996</c:v>
                </c:pt>
                <c:pt idx="28">
                  <c:v>17.675000000000001</c:v>
                </c:pt>
                <c:pt idx="29">
                  <c:v>11.025</c:v>
                </c:pt>
                <c:pt idx="30">
                  <c:v>6.8500000000000005</c:v>
                </c:pt>
                <c:pt idx="31">
                  <c:v>4.2750000000000004</c:v>
                </c:pt>
                <c:pt idx="32">
                  <c:v>2.6749999999999998</c:v>
                </c:pt>
                <c:pt idx="33">
                  <c:v>1.66</c:v>
                </c:pt>
                <c:pt idx="34">
                  <c:v>1.0349999999999999</c:v>
                </c:pt>
                <c:pt idx="35">
                  <c:v>0.64500000000000002</c:v>
                </c:pt>
                <c:pt idx="36">
                  <c:v>0.40249999999999997</c:v>
                </c:pt>
                <c:pt idx="37">
                  <c:v>0.25</c:v>
                </c:pt>
                <c:pt idx="38">
                  <c:v>50</c:v>
                </c:pt>
                <c:pt idx="39">
                  <c:v>31.2</c:v>
                </c:pt>
                <c:pt idx="40">
                  <c:v>19.399999999999999</c:v>
                </c:pt>
                <c:pt idx="41">
                  <c:v>12.1</c:v>
                </c:pt>
                <c:pt idx="42">
                  <c:v>7.53</c:v>
                </c:pt>
                <c:pt idx="43">
                  <c:v>4.6900000000000004</c:v>
                </c:pt>
                <c:pt idx="44">
                  <c:v>2.92</c:v>
                </c:pt>
                <c:pt idx="45">
                  <c:v>1.82</c:v>
                </c:pt>
                <c:pt idx="46">
                  <c:v>1.1299999999999999</c:v>
                </c:pt>
                <c:pt idx="47">
                  <c:v>0.70699999999999996</c:v>
                </c:pt>
                <c:pt idx="48">
                  <c:v>0.441</c:v>
                </c:pt>
                <c:pt idx="49">
                  <c:v>0.27400000000000002</c:v>
                </c:pt>
                <c:pt idx="50">
                  <c:v>0.17100000000000001</c:v>
                </c:pt>
                <c:pt idx="51">
                  <c:v>0.107</c:v>
                </c:pt>
                <c:pt idx="52">
                  <c:v>6.6400000000000001E-2</c:v>
                </c:pt>
                <c:pt idx="53">
                  <c:v>4.1399999999999999E-2</c:v>
                </c:pt>
                <c:pt idx="54">
                  <c:v>2.58E-2</c:v>
                </c:pt>
                <c:pt idx="55">
                  <c:v>1.61E-2</c:v>
                </c:pt>
                <c:pt idx="56">
                  <c:v>0.01</c:v>
                </c:pt>
                <c:pt idx="57">
                  <c:v>2.5</c:v>
                </c:pt>
                <c:pt idx="58">
                  <c:v>1.56</c:v>
                </c:pt>
                <c:pt idx="59">
                  <c:v>0.97</c:v>
                </c:pt>
                <c:pt idx="60">
                  <c:v>0.60499999999999998</c:v>
                </c:pt>
                <c:pt idx="61">
                  <c:v>0.37650000000000006</c:v>
                </c:pt>
                <c:pt idx="62">
                  <c:v>0.23450000000000004</c:v>
                </c:pt>
                <c:pt idx="63">
                  <c:v>0.14599999999999999</c:v>
                </c:pt>
                <c:pt idx="64">
                  <c:v>9.1000000000000011E-2</c:v>
                </c:pt>
                <c:pt idx="65">
                  <c:v>5.6499999999999995E-2</c:v>
                </c:pt>
                <c:pt idx="66">
                  <c:v>3.5349999999999999E-2</c:v>
                </c:pt>
                <c:pt idx="67">
                  <c:v>2.205E-2</c:v>
                </c:pt>
                <c:pt idx="68">
                  <c:v>1.3700000000000002E-2</c:v>
                </c:pt>
                <c:pt idx="69">
                  <c:v>8.5500000000000003E-3</c:v>
                </c:pt>
                <c:pt idx="70">
                  <c:v>5.3500000000000006E-3</c:v>
                </c:pt>
                <c:pt idx="71">
                  <c:v>3.32E-3</c:v>
                </c:pt>
                <c:pt idx="72">
                  <c:v>2.0700000000000002E-3</c:v>
                </c:pt>
                <c:pt idx="73">
                  <c:v>1.2900000000000001E-3</c:v>
                </c:pt>
                <c:pt idx="74">
                  <c:v>8.0500000000000005E-4</c:v>
                </c:pt>
                <c:pt idx="75">
                  <c:v>5.0000000000000001E-4</c:v>
                </c:pt>
                <c:pt idx="76">
                  <c:v>0.2</c:v>
                </c:pt>
                <c:pt idx="77">
                  <c:v>0.12479999999999999</c:v>
                </c:pt>
                <c:pt idx="78">
                  <c:v>7.7600000000000002E-2</c:v>
                </c:pt>
                <c:pt idx="79">
                  <c:v>4.8399999999999999E-2</c:v>
                </c:pt>
                <c:pt idx="80">
                  <c:v>3.0120000000000001E-2</c:v>
                </c:pt>
                <c:pt idx="81">
                  <c:v>1.8760000000000002E-2</c:v>
                </c:pt>
                <c:pt idx="82">
                  <c:v>1.1679999999999999E-2</c:v>
                </c:pt>
                <c:pt idx="83">
                  <c:v>7.28E-3</c:v>
                </c:pt>
                <c:pt idx="84">
                  <c:v>4.5199999999999997E-3</c:v>
                </c:pt>
                <c:pt idx="85">
                  <c:v>2.8279999999999998E-3</c:v>
                </c:pt>
                <c:pt idx="86">
                  <c:v>1.7639999999999999E-3</c:v>
                </c:pt>
                <c:pt idx="87">
                  <c:v>1.0960000000000002E-3</c:v>
                </c:pt>
                <c:pt idx="88">
                  <c:v>6.8400000000000004E-4</c:v>
                </c:pt>
                <c:pt idx="89">
                  <c:v>4.28E-4</c:v>
                </c:pt>
                <c:pt idx="90">
                  <c:v>2.656E-4</c:v>
                </c:pt>
                <c:pt idx="91">
                  <c:v>1.6560000000000001E-4</c:v>
                </c:pt>
                <c:pt idx="92">
                  <c:v>1.032E-4</c:v>
                </c:pt>
                <c:pt idx="93">
                  <c:v>6.4400000000000007E-5</c:v>
                </c:pt>
                <c:pt idx="94">
                  <c:v>4.0000000000000003E-5</c:v>
                </c:pt>
              </c:numCache>
            </c:numRef>
          </c:xVal>
          <c:yVal>
            <c:numRef>
              <c:f>RTFOT!$J$2:$J$96</c:f>
              <c:numCache>
                <c:formatCode>General</c:formatCode>
                <c:ptCount val="95"/>
                <c:pt idx="0">
                  <c:v>14231189.268306036</c:v>
                </c:pt>
                <c:pt idx="1">
                  <c:v>14231189.197617183</c:v>
                </c:pt>
                <c:pt idx="2">
                  <c:v>14231189.013960766</c:v>
                </c:pt>
                <c:pt idx="3">
                  <c:v>14231188.543692771</c:v>
                </c:pt>
                <c:pt idx="4">
                  <c:v>14231187.325932128</c:v>
                </c:pt>
                <c:pt idx="5">
                  <c:v>14231184.190193627</c:v>
                </c:pt>
                <c:pt idx="6">
                  <c:v>14231176.096776005</c:v>
                </c:pt>
                <c:pt idx="7">
                  <c:v>14231155.292785781</c:v>
                </c:pt>
                <c:pt idx="8">
                  <c:v>14231101.061225194</c:v>
                </c:pt>
                <c:pt idx="9">
                  <c:v>14230963.870198961</c:v>
                </c:pt>
                <c:pt idx="10">
                  <c:v>14230609.907962542</c:v>
                </c:pt>
                <c:pt idx="11">
                  <c:v>14229688.535479903</c:v>
                </c:pt>
                <c:pt idx="12">
                  <c:v>14227337.034976255</c:v>
                </c:pt>
                <c:pt idx="13">
                  <c:v>14221356.71218325</c:v>
                </c:pt>
                <c:pt idx="14">
                  <c:v>14205698.598097634</c:v>
                </c:pt>
                <c:pt idx="15">
                  <c:v>14165893.014200969</c:v>
                </c:pt>
                <c:pt idx="16">
                  <c:v>14064855.532547196</c:v>
                </c:pt>
                <c:pt idx="17">
                  <c:v>13815402.882865965</c:v>
                </c:pt>
                <c:pt idx="18">
                  <c:v>13222616.40746025</c:v>
                </c:pt>
                <c:pt idx="19">
                  <c:v>14231163.349624783</c:v>
                </c:pt>
                <c:pt idx="20">
                  <c:v>14231122.633242829</c:v>
                </c:pt>
                <c:pt idx="21">
                  <c:v>14231016.849807171</c:v>
                </c:pt>
                <c:pt idx="22">
                  <c:v>14230745.992994281</c:v>
                </c:pt>
                <c:pt idx="23">
                  <c:v>14230044.680052513</c:v>
                </c:pt>
                <c:pt idx="24">
                  <c:v>14228239.272754701</c:v>
                </c:pt>
                <c:pt idx="25">
                  <c:v>14223582.64073143</c:v>
                </c:pt>
                <c:pt idx="26">
                  <c:v>14211633.761501199</c:v>
                </c:pt>
                <c:pt idx="27">
                  <c:v>14180626.353269441</c:v>
                </c:pt>
                <c:pt idx="28">
                  <c:v>14103081.766790254</c:v>
                </c:pt>
                <c:pt idx="29">
                  <c:v>13908731.764959279</c:v>
                </c:pt>
                <c:pt idx="30">
                  <c:v>13438180.380604211</c:v>
                </c:pt>
                <c:pt idx="31">
                  <c:v>12424534.812916508</c:v>
                </c:pt>
                <c:pt idx="32">
                  <c:v>10616848.379676593</c:v>
                </c:pt>
                <c:pt idx="33">
                  <c:v>8123486.2943562642</c:v>
                </c:pt>
                <c:pt idx="34">
                  <c:v>5659847.0621924875</c:v>
                </c:pt>
                <c:pt idx="35">
                  <c:v>3711234.7593035023</c:v>
                </c:pt>
                <c:pt idx="36">
                  <c:v>2365560.2346007726</c:v>
                </c:pt>
                <c:pt idx="37">
                  <c:v>1481920.6242736524</c:v>
                </c:pt>
                <c:pt idx="38">
                  <c:v>14214989.623394316</c:v>
                </c:pt>
                <c:pt idx="39">
                  <c:v>14189696.111103313</c:v>
                </c:pt>
                <c:pt idx="40">
                  <c:v>14124607.036067201</c:v>
                </c:pt>
                <c:pt idx="41">
                  <c:v>13961939.721613551</c:v>
                </c:pt>
                <c:pt idx="42">
                  <c:v>13565507.767041814</c:v>
                </c:pt>
                <c:pt idx="43">
                  <c:v>12682187.224438783</c:v>
                </c:pt>
                <c:pt idx="44">
                  <c:v>11016812.654443668</c:v>
                </c:pt>
                <c:pt idx="45">
                  <c:v>8627001.5515213944</c:v>
                </c:pt>
                <c:pt idx="46">
                  <c:v>6087604.6114857197</c:v>
                </c:pt>
                <c:pt idx="47">
                  <c:v>4040385.8655320765</c:v>
                </c:pt>
                <c:pt idx="48">
                  <c:v>2584683.338966554</c:v>
                </c:pt>
                <c:pt idx="49">
                  <c:v>1622416.0135763467</c:v>
                </c:pt>
                <c:pt idx="50">
                  <c:v>1016570.8980743886</c:v>
                </c:pt>
                <c:pt idx="51">
                  <c:v>637089.68704177847</c:v>
                </c:pt>
                <c:pt idx="52">
                  <c:v>395596.68010151765</c:v>
                </c:pt>
                <c:pt idx="53">
                  <c:v>246710.41817357164</c:v>
                </c:pt>
                <c:pt idx="54">
                  <c:v>153761.20480962403</c:v>
                </c:pt>
                <c:pt idx="55">
                  <c:v>95955.179413788297</c:v>
                </c:pt>
                <c:pt idx="56">
                  <c:v>59600.322455844653</c:v>
                </c:pt>
                <c:pt idx="57">
                  <c:v>10291359.685452159</c:v>
                </c:pt>
                <c:pt idx="58">
                  <c:v>7783741.4526911313</c:v>
                </c:pt>
                <c:pt idx="59">
                  <c:v>5356182.7262662398</c:v>
                </c:pt>
                <c:pt idx="60">
                  <c:v>3495394.6789613781</c:v>
                </c:pt>
                <c:pt idx="61">
                  <c:v>2216585.5875490187</c:v>
                </c:pt>
                <c:pt idx="62">
                  <c:v>1390947.9778771538</c:v>
                </c:pt>
                <c:pt idx="63">
                  <c:v>868550.20132485533</c:v>
                </c:pt>
                <c:pt idx="64">
                  <c:v>541974.23469220079</c:v>
                </c:pt>
                <c:pt idx="65">
                  <c:v>336650.54098426731</c:v>
                </c:pt>
                <c:pt idx="66">
                  <c:v>210665.90193881965</c:v>
                </c:pt>
                <c:pt idx="67">
                  <c:v>131414.26024615986</c:v>
                </c:pt>
                <c:pt idx="68">
                  <c:v>81651.81385209474</c:v>
                </c:pt>
                <c:pt idx="69">
                  <c:v>50958.395902110962</c:v>
                </c:pt>
                <c:pt idx="70">
                  <c:v>31886.372110244356</c:v>
                </c:pt>
                <c:pt idx="71">
                  <c:v>19787.461458895261</c:v>
                </c:pt>
                <c:pt idx="72">
                  <c:v>12337.370307804224</c:v>
                </c:pt>
                <c:pt idx="73">
                  <c:v>7688.5079009774508</c:v>
                </c:pt>
                <c:pt idx="74">
                  <c:v>4797.8677610854847</c:v>
                </c:pt>
                <c:pt idx="75">
                  <c:v>2980.0421916527293</c:v>
                </c:pt>
                <c:pt idx="76">
                  <c:v>1187857.2512681477</c:v>
                </c:pt>
                <c:pt idx="77">
                  <c:v>742804.63613380142</c:v>
                </c:pt>
                <c:pt idx="78">
                  <c:v>462258.50414950261</c:v>
                </c:pt>
                <c:pt idx="79">
                  <c:v>288408.84609842254</c:v>
                </c:pt>
                <c:pt idx="80">
                  <c:v>179503.46458324449</c:v>
                </c:pt>
                <c:pt idx="81">
                  <c:v>111807.73465463004</c:v>
                </c:pt>
                <c:pt idx="82">
                  <c:v>69612.954275544907</c:v>
                </c:pt>
                <c:pt idx="83">
                  <c:v>43389.213594232104</c:v>
                </c:pt>
                <c:pt idx="84">
                  <c:v>26939.533735214638</c:v>
                </c:pt>
                <c:pt idx="85">
                  <c:v>16855.10718375698</c:v>
                </c:pt>
                <c:pt idx="86">
                  <c:v>10513.586213592182</c:v>
                </c:pt>
                <c:pt idx="87">
                  <c:v>6532.2519391806045</c:v>
                </c:pt>
                <c:pt idx="88">
                  <c:v>4076.6976402929508</c:v>
                </c:pt>
                <c:pt idx="89">
                  <c:v>2550.9161310022537</c:v>
                </c:pt>
                <c:pt idx="90">
                  <c:v>1582.9984371192979</c:v>
                </c:pt>
                <c:pt idx="91">
                  <c:v>986.98999314108266</c:v>
                </c:pt>
                <c:pt idx="92">
                  <c:v>615.08072126805394</c:v>
                </c:pt>
                <c:pt idx="93">
                  <c:v>383.82944256058795</c:v>
                </c:pt>
                <c:pt idx="94">
                  <c:v>238.40338052567412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1377536"/>
        <c:axId val="211440768"/>
      </c:scatterChart>
      <c:valAx>
        <c:axId val="211377536"/>
        <c:scaling>
          <c:logBase val="10"/>
          <c:orientation val="minMax"/>
        </c:scaling>
        <c:delete val="0"/>
        <c:axPos val="b"/>
        <c:numFmt formatCode="0.0000" sourceLinked="1"/>
        <c:majorTickMark val="out"/>
        <c:minorTickMark val="none"/>
        <c:tickLblPos val="nextTo"/>
        <c:crossAx val="211440768"/>
        <c:crosses val="autoZero"/>
        <c:crossBetween val="midCat"/>
      </c:valAx>
      <c:valAx>
        <c:axId val="211440768"/>
        <c:scaling>
          <c:logBase val="10"/>
          <c:orientation val="minMax"/>
        </c:scaling>
        <c:delete val="0"/>
        <c:axPos val="l"/>
        <c:majorGridlines/>
        <c:numFmt formatCode="0.00E+00" sourceLinked="1"/>
        <c:majorTickMark val="out"/>
        <c:minorTickMark val="none"/>
        <c:tickLblPos val="nextTo"/>
        <c:crossAx val="211377536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'20atm'!$A$2:$A$96</c:f>
              <c:numCache>
                <c:formatCode>General</c:formatCode>
                <c:ptCount val="95"/>
                <c:pt idx="0">
                  <c:v>30000</c:v>
                </c:pt>
                <c:pt idx="1">
                  <c:v>18720</c:v>
                </c:pt>
                <c:pt idx="2">
                  <c:v>11640</c:v>
                </c:pt>
                <c:pt idx="3">
                  <c:v>7260</c:v>
                </c:pt>
                <c:pt idx="4">
                  <c:v>4518</c:v>
                </c:pt>
                <c:pt idx="5">
                  <c:v>2814</c:v>
                </c:pt>
                <c:pt idx="6">
                  <c:v>1752</c:v>
                </c:pt>
                <c:pt idx="7">
                  <c:v>1092</c:v>
                </c:pt>
                <c:pt idx="8">
                  <c:v>678</c:v>
                </c:pt>
                <c:pt idx="9">
                  <c:v>424.2</c:v>
                </c:pt>
                <c:pt idx="10">
                  <c:v>264.60000000000002</c:v>
                </c:pt>
                <c:pt idx="11">
                  <c:v>164.4</c:v>
                </c:pt>
                <c:pt idx="12">
                  <c:v>102.6</c:v>
                </c:pt>
                <c:pt idx="13">
                  <c:v>64.2</c:v>
                </c:pt>
                <c:pt idx="14">
                  <c:v>39.840000000000003</c:v>
                </c:pt>
                <c:pt idx="15">
                  <c:v>24.84</c:v>
                </c:pt>
                <c:pt idx="16">
                  <c:v>15.48</c:v>
                </c:pt>
                <c:pt idx="17">
                  <c:v>9.66</c:v>
                </c:pt>
                <c:pt idx="18">
                  <c:v>6</c:v>
                </c:pt>
                <c:pt idx="19">
                  <c:v>1250</c:v>
                </c:pt>
                <c:pt idx="20">
                  <c:v>780</c:v>
                </c:pt>
                <c:pt idx="21">
                  <c:v>485</c:v>
                </c:pt>
                <c:pt idx="22">
                  <c:v>302.5</c:v>
                </c:pt>
                <c:pt idx="23">
                  <c:v>188.25</c:v>
                </c:pt>
                <c:pt idx="24">
                  <c:v>117.25</c:v>
                </c:pt>
                <c:pt idx="25">
                  <c:v>73</c:v>
                </c:pt>
                <c:pt idx="26">
                  <c:v>45.5</c:v>
                </c:pt>
                <c:pt idx="27">
                  <c:v>28.25</c:v>
                </c:pt>
                <c:pt idx="28">
                  <c:v>17.675000000000001</c:v>
                </c:pt>
                <c:pt idx="29">
                  <c:v>11.025</c:v>
                </c:pt>
                <c:pt idx="30">
                  <c:v>6.85</c:v>
                </c:pt>
                <c:pt idx="31">
                  <c:v>4.2750000000000004</c:v>
                </c:pt>
                <c:pt idx="32">
                  <c:v>2.6749999999999998</c:v>
                </c:pt>
                <c:pt idx="33">
                  <c:v>1.66</c:v>
                </c:pt>
                <c:pt idx="34">
                  <c:v>1.0349999999999999</c:v>
                </c:pt>
                <c:pt idx="35">
                  <c:v>0.64500000000000002</c:v>
                </c:pt>
                <c:pt idx="36">
                  <c:v>0.40250000000000002</c:v>
                </c:pt>
                <c:pt idx="37">
                  <c:v>0.25</c:v>
                </c:pt>
                <c:pt idx="38">
                  <c:v>50</c:v>
                </c:pt>
                <c:pt idx="39">
                  <c:v>31.2</c:v>
                </c:pt>
                <c:pt idx="40">
                  <c:v>19.399999999999999</c:v>
                </c:pt>
                <c:pt idx="41">
                  <c:v>12.1</c:v>
                </c:pt>
                <c:pt idx="42">
                  <c:v>7.53</c:v>
                </c:pt>
                <c:pt idx="43">
                  <c:v>4.6900000000000004</c:v>
                </c:pt>
                <c:pt idx="44">
                  <c:v>2.92</c:v>
                </c:pt>
                <c:pt idx="45">
                  <c:v>1.82</c:v>
                </c:pt>
                <c:pt idx="46">
                  <c:v>1.1299999999999999</c:v>
                </c:pt>
                <c:pt idx="47">
                  <c:v>0.70699999999999996</c:v>
                </c:pt>
                <c:pt idx="48">
                  <c:v>0.441</c:v>
                </c:pt>
                <c:pt idx="49">
                  <c:v>0.27400000000000002</c:v>
                </c:pt>
                <c:pt idx="50">
                  <c:v>0.17100000000000001</c:v>
                </c:pt>
                <c:pt idx="51">
                  <c:v>0.107</c:v>
                </c:pt>
                <c:pt idx="52">
                  <c:v>6.6400000000000001E-2</c:v>
                </c:pt>
                <c:pt idx="53">
                  <c:v>4.1399999999999999E-2</c:v>
                </c:pt>
                <c:pt idx="54">
                  <c:v>2.58E-2</c:v>
                </c:pt>
                <c:pt idx="55">
                  <c:v>1.61E-2</c:v>
                </c:pt>
                <c:pt idx="56">
                  <c:v>0.01</c:v>
                </c:pt>
                <c:pt idx="57">
                  <c:v>2.5</c:v>
                </c:pt>
                <c:pt idx="58">
                  <c:v>1.56</c:v>
                </c:pt>
                <c:pt idx="59">
                  <c:v>0.97</c:v>
                </c:pt>
                <c:pt idx="60">
                  <c:v>0.60499999999999998</c:v>
                </c:pt>
                <c:pt idx="61">
                  <c:v>0.3765</c:v>
                </c:pt>
                <c:pt idx="62">
                  <c:v>0.23449999999999999</c:v>
                </c:pt>
                <c:pt idx="63">
                  <c:v>0.14599999999999999</c:v>
                </c:pt>
                <c:pt idx="64">
                  <c:v>9.0999999999999998E-2</c:v>
                </c:pt>
                <c:pt idx="65">
                  <c:v>5.6500000000000002E-2</c:v>
                </c:pt>
                <c:pt idx="66">
                  <c:v>3.5349999999999999E-2</c:v>
                </c:pt>
                <c:pt idx="67">
                  <c:v>2.205E-2</c:v>
                </c:pt>
                <c:pt idx="68">
                  <c:v>1.37E-2</c:v>
                </c:pt>
                <c:pt idx="69">
                  <c:v>8.5500000000000003E-3</c:v>
                </c:pt>
                <c:pt idx="70">
                  <c:v>5.3499999999999997E-3</c:v>
                </c:pt>
                <c:pt idx="71">
                  <c:v>3.32E-3</c:v>
                </c:pt>
                <c:pt idx="72">
                  <c:v>2.0699999999999998E-3</c:v>
                </c:pt>
                <c:pt idx="73">
                  <c:v>1.2899999999999999E-3</c:v>
                </c:pt>
                <c:pt idx="74" formatCode="0.00E+00">
                  <c:v>8.0500000000000005E-4</c:v>
                </c:pt>
                <c:pt idx="75" formatCode="0.00E+00">
                  <c:v>5.0000000000000001E-4</c:v>
                </c:pt>
                <c:pt idx="76">
                  <c:v>0.2</c:v>
                </c:pt>
                <c:pt idx="77">
                  <c:v>0.12479999999999999</c:v>
                </c:pt>
                <c:pt idx="78">
                  <c:v>7.7600000000000002E-2</c:v>
                </c:pt>
                <c:pt idx="79">
                  <c:v>4.8399999999999999E-2</c:v>
                </c:pt>
                <c:pt idx="80">
                  <c:v>3.0120000000000001E-2</c:v>
                </c:pt>
                <c:pt idx="81">
                  <c:v>1.8759999999999999E-2</c:v>
                </c:pt>
                <c:pt idx="82">
                  <c:v>1.1679999999999999E-2</c:v>
                </c:pt>
                <c:pt idx="83">
                  <c:v>7.28E-3</c:v>
                </c:pt>
                <c:pt idx="84">
                  <c:v>4.5199999999999997E-3</c:v>
                </c:pt>
                <c:pt idx="85">
                  <c:v>2.8300000000000001E-3</c:v>
                </c:pt>
                <c:pt idx="86">
                  <c:v>1.7600000000000001E-3</c:v>
                </c:pt>
                <c:pt idx="87">
                  <c:v>1.1000000000000001E-3</c:v>
                </c:pt>
                <c:pt idx="88" formatCode="0.00E+00">
                  <c:v>6.8400000000000004E-4</c:v>
                </c:pt>
                <c:pt idx="89" formatCode="0.00E+00">
                  <c:v>4.28E-4</c:v>
                </c:pt>
                <c:pt idx="90" formatCode="0.00E+00">
                  <c:v>2.656E-4</c:v>
                </c:pt>
                <c:pt idx="91" formatCode="0.00E+00">
                  <c:v>1.6559999999999999E-4</c:v>
                </c:pt>
                <c:pt idx="92" formatCode="0.00E+00">
                  <c:v>1.032E-4</c:v>
                </c:pt>
                <c:pt idx="93" formatCode="0.00E+00">
                  <c:v>6.4399999999999993E-5</c:v>
                </c:pt>
                <c:pt idx="94" formatCode="0.00E+00">
                  <c:v>4.0000000000000003E-5</c:v>
                </c:pt>
              </c:numCache>
            </c:numRef>
          </c:xVal>
          <c:yVal>
            <c:numRef>
              <c:f>'20atm'!$C$2:$C$96</c:f>
              <c:numCache>
                <c:formatCode>General</c:formatCode>
                <c:ptCount val="95"/>
                <c:pt idx="0">
                  <c:v>16.47</c:v>
                </c:pt>
                <c:pt idx="1">
                  <c:v>17.239999999999998</c:v>
                </c:pt>
                <c:pt idx="2">
                  <c:v>17.940000000000001</c:v>
                </c:pt>
                <c:pt idx="3">
                  <c:v>18.579999999999998</c:v>
                </c:pt>
                <c:pt idx="4">
                  <c:v>19.37</c:v>
                </c:pt>
                <c:pt idx="5">
                  <c:v>19.89</c:v>
                </c:pt>
                <c:pt idx="6">
                  <c:v>20.47</c:v>
                </c:pt>
                <c:pt idx="7">
                  <c:v>21.3</c:v>
                </c:pt>
                <c:pt idx="8">
                  <c:v>21.76</c:v>
                </c:pt>
                <c:pt idx="9">
                  <c:v>22.67</c:v>
                </c:pt>
                <c:pt idx="10">
                  <c:v>23.43</c:v>
                </c:pt>
                <c:pt idx="11">
                  <c:v>24.24</c:v>
                </c:pt>
                <c:pt idx="12">
                  <c:v>25.11</c:v>
                </c:pt>
                <c:pt idx="13">
                  <c:v>25.88</c:v>
                </c:pt>
                <c:pt idx="14">
                  <c:v>26.74</c:v>
                </c:pt>
                <c:pt idx="15">
                  <c:v>27.84</c:v>
                </c:pt>
                <c:pt idx="16">
                  <c:v>28.76</c:v>
                </c:pt>
                <c:pt idx="17">
                  <c:v>29.83</c:v>
                </c:pt>
                <c:pt idx="18">
                  <c:v>30.82</c:v>
                </c:pt>
                <c:pt idx="19">
                  <c:v>21.94</c:v>
                </c:pt>
                <c:pt idx="20">
                  <c:v>22.64</c:v>
                </c:pt>
                <c:pt idx="21">
                  <c:v>23.29</c:v>
                </c:pt>
                <c:pt idx="22">
                  <c:v>23.91</c:v>
                </c:pt>
                <c:pt idx="23">
                  <c:v>24.53</c:v>
                </c:pt>
                <c:pt idx="24">
                  <c:v>25.21</c:v>
                </c:pt>
                <c:pt idx="25">
                  <c:v>25.86</c:v>
                </c:pt>
                <c:pt idx="26">
                  <c:v>26.59</c:v>
                </c:pt>
                <c:pt idx="27">
                  <c:v>27.41</c:v>
                </c:pt>
                <c:pt idx="28">
                  <c:v>28.16</c:v>
                </c:pt>
                <c:pt idx="29">
                  <c:v>28.98</c:v>
                </c:pt>
                <c:pt idx="30">
                  <c:v>29.9</c:v>
                </c:pt>
                <c:pt idx="31">
                  <c:v>30.81</c:v>
                </c:pt>
                <c:pt idx="32">
                  <c:v>31.84</c:v>
                </c:pt>
                <c:pt idx="33">
                  <c:v>32.89</c:v>
                </c:pt>
                <c:pt idx="34">
                  <c:v>34.03</c:v>
                </c:pt>
                <c:pt idx="35">
                  <c:v>35.26</c:v>
                </c:pt>
                <c:pt idx="36">
                  <c:v>36.54</c:v>
                </c:pt>
                <c:pt idx="37">
                  <c:v>37.83</c:v>
                </c:pt>
                <c:pt idx="38">
                  <c:v>28.16</c:v>
                </c:pt>
                <c:pt idx="39">
                  <c:v>29.02</c:v>
                </c:pt>
                <c:pt idx="40">
                  <c:v>29.74</c:v>
                </c:pt>
                <c:pt idx="41">
                  <c:v>30.42</c:v>
                </c:pt>
                <c:pt idx="42">
                  <c:v>31.13</c:v>
                </c:pt>
                <c:pt idx="43">
                  <c:v>31.89</c:v>
                </c:pt>
                <c:pt idx="44">
                  <c:v>32.68</c:v>
                </c:pt>
                <c:pt idx="45">
                  <c:v>33.6</c:v>
                </c:pt>
                <c:pt idx="46">
                  <c:v>34.51</c:v>
                </c:pt>
                <c:pt idx="47">
                  <c:v>35.5</c:v>
                </c:pt>
                <c:pt idx="48">
                  <c:v>36.51</c:v>
                </c:pt>
                <c:pt idx="49">
                  <c:v>37.6</c:v>
                </c:pt>
                <c:pt idx="50">
                  <c:v>38.770000000000003</c:v>
                </c:pt>
                <c:pt idx="51">
                  <c:v>40</c:v>
                </c:pt>
                <c:pt idx="52">
                  <c:v>41.3</c:v>
                </c:pt>
                <c:pt idx="53">
                  <c:v>42.7</c:v>
                </c:pt>
                <c:pt idx="54">
                  <c:v>44.18</c:v>
                </c:pt>
                <c:pt idx="55">
                  <c:v>45.72</c:v>
                </c:pt>
                <c:pt idx="56">
                  <c:v>47.26</c:v>
                </c:pt>
                <c:pt idx="57">
                  <c:v>32.53</c:v>
                </c:pt>
                <c:pt idx="58">
                  <c:v>34.9</c:v>
                </c:pt>
                <c:pt idx="59">
                  <c:v>36.5</c:v>
                </c:pt>
                <c:pt idx="60">
                  <c:v>37.71</c:v>
                </c:pt>
                <c:pt idx="61">
                  <c:v>38.76</c:v>
                </c:pt>
                <c:pt idx="62">
                  <c:v>39.799999999999997</c:v>
                </c:pt>
                <c:pt idx="63">
                  <c:v>40.840000000000003</c:v>
                </c:pt>
                <c:pt idx="64">
                  <c:v>41.92</c:v>
                </c:pt>
                <c:pt idx="65">
                  <c:v>43.04</c:v>
                </c:pt>
                <c:pt idx="66">
                  <c:v>44.25</c:v>
                </c:pt>
                <c:pt idx="67">
                  <c:v>45.49</c:v>
                </c:pt>
                <c:pt idx="68">
                  <c:v>46.79</c:v>
                </c:pt>
                <c:pt idx="69">
                  <c:v>48.16</c:v>
                </c:pt>
                <c:pt idx="70">
                  <c:v>49.61</c:v>
                </c:pt>
                <c:pt idx="71">
                  <c:v>51.11</c:v>
                </c:pt>
                <c:pt idx="72">
                  <c:v>52.67</c:v>
                </c:pt>
                <c:pt idx="73">
                  <c:v>54.32</c:v>
                </c:pt>
                <c:pt idx="74">
                  <c:v>56</c:v>
                </c:pt>
                <c:pt idx="75">
                  <c:v>57.7</c:v>
                </c:pt>
                <c:pt idx="76">
                  <c:v>50.56</c:v>
                </c:pt>
                <c:pt idx="77">
                  <c:v>47.2</c:v>
                </c:pt>
                <c:pt idx="78">
                  <c:v>46.36</c:v>
                </c:pt>
                <c:pt idx="79">
                  <c:v>46.62</c:v>
                </c:pt>
                <c:pt idx="80">
                  <c:v>47.27</c:v>
                </c:pt>
                <c:pt idx="81">
                  <c:v>48.19</c:v>
                </c:pt>
                <c:pt idx="82">
                  <c:v>49.22</c:v>
                </c:pt>
                <c:pt idx="83">
                  <c:v>50.41</c:v>
                </c:pt>
                <c:pt idx="84">
                  <c:v>51.62</c:v>
                </c:pt>
                <c:pt idx="85">
                  <c:v>52.94</c:v>
                </c:pt>
                <c:pt idx="86">
                  <c:v>54.33</c:v>
                </c:pt>
                <c:pt idx="87">
                  <c:v>55.73</c:v>
                </c:pt>
                <c:pt idx="88">
                  <c:v>57.2</c:v>
                </c:pt>
                <c:pt idx="89">
                  <c:v>58.7</c:v>
                </c:pt>
                <c:pt idx="90">
                  <c:v>60.33</c:v>
                </c:pt>
                <c:pt idx="91">
                  <c:v>61.99</c:v>
                </c:pt>
                <c:pt idx="92">
                  <c:v>63.69</c:v>
                </c:pt>
                <c:pt idx="93">
                  <c:v>65.42</c:v>
                </c:pt>
                <c:pt idx="94">
                  <c:v>67.14</c:v>
                </c:pt>
              </c:numCache>
            </c:numRef>
          </c:yVal>
          <c:smooth val="0"/>
        </c:ser>
        <c:ser>
          <c:idx val="1"/>
          <c:order val="1"/>
          <c:spPr>
            <a:ln w="28575">
              <a:noFill/>
            </a:ln>
          </c:spPr>
          <c:xVal>
            <c:numRef>
              <c:f>'20atm'!$A$2:$A$96</c:f>
              <c:numCache>
                <c:formatCode>General</c:formatCode>
                <c:ptCount val="95"/>
                <c:pt idx="0">
                  <c:v>30000</c:v>
                </c:pt>
                <c:pt idx="1">
                  <c:v>18720</c:v>
                </c:pt>
                <c:pt idx="2">
                  <c:v>11640</c:v>
                </c:pt>
                <c:pt idx="3">
                  <c:v>7260</c:v>
                </c:pt>
                <c:pt idx="4">
                  <c:v>4518</c:v>
                </c:pt>
                <c:pt idx="5">
                  <c:v>2814</c:v>
                </c:pt>
                <c:pt idx="6">
                  <c:v>1752</c:v>
                </c:pt>
                <c:pt idx="7">
                  <c:v>1092</c:v>
                </c:pt>
                <c:pt idx="8">
                  <c:v>678</c:v>
                </c:pt>
                <c:pt idx="9">
                  <c:v>424.2</c:v>
                </c:pt>
                <c:pt idx="10">
                  <c:v>264.60000000000002</c:v>
                </c:pt>
                <c:pt idx="11">
                  <c:v>164.4</c:v>
                </c:pt>
                <c:pt idx="12">
                  <c:v>102.6</c:v>
                </c:pt>
                <c:pt idx="13">
                  <c:v>64.2</c:v>
                </c:pt>
                <c:pt idx="14">
                  <c:v>39.840000000000003</c:v>
                </c:pt>
                <c:pt idx="15">
                  <c:v>24.84</c:v>
                </c:pt>
                <c:pt idx="16">
                  <c:v>15.48</c:v>
                </c:pt>
                <c:pt idx="17">
                  <c:v>9.66</c:v>
                </c:pt>
                <c:pt idx="18">
                  <c:v>6</c:v>
                </c:pt>
                <c:pt idx="19">
                  <c:v>1250</c:v>
                </c:pt>
                <c:pt idx="20">
                  <c:v>780</c:v>
                </c:pt>
                <c:pt idx="21">
                  <c:v>485</c:v>
                </c:pt>
                <c:pt idx="22">
                  <c:v>302.5</c:v>
                </c:pt>
                <c:pt idx="23">
                  <c:v>188.25</c:v>
                </c:pt>
                <c:pt idx="24">
                  <c:v>117.25</c:v>
                </c:pt>
                <c:pt idx="25">
                  <c:v>73</c:v>
                </c:pt>
                <c:pt idx="26">
                  <c:v>45.5</c:v>
                </c:pt>
                <c:pt idx="27">
                  <c:v>28.25</c:v>
                </c:pt>
                <c:pt idx="28">
                  <c:v>17.675000000000001</c:v>
                </c:pt>
                <c:pt idx="29">
                  <c:v>11.025</c:v>
                </c:pt>
                <c:pt idx="30">
                  <c:v>6.85</c:v>
                </c:pt>
                <c:pt idx="31">
                  <c:v>4.2750000000000004</c:v>
                </c:pt>
                <c:pt idx="32">
                  <c:v>2.6749999999999998</c:v>
                </c:pt>
                <c:pt idx="33">
                  <c:v>1.66</c:v>
                </c:pt>
                <c:pt idx="34">
                  <c:v>1.0349999999999999</c:v>
                </c:pt>
                <c:pt idx="35">
                  <c:v>0.64500000000000002</c:v>
                </c:pt>
                <c:pt idx="36">
                  <c:v>0.40250000000000002</c:v>
                </c:pt>
                <c:pt idx="37">
                  <c:v>0.25</c:v>
                </c:pt>
                <c:pt idx="38">
                  <c:v>50</c:v>
                </c:pt>
                <c:pt idx="39">
                  <c:v>31.2</c:v>
                </c:pt>
                <c:pt idx="40">
                  <c:v>19.399999999999999</c:v>
                </c:pt>
                <c:pt idx="41">
                  <c:v>12.1</c:v>
                </c:pt>
                <c:pt idx="42">
                  <c:v>7.53</c:v>
                </c:pt>
                <c:pt idx="43">
                  <c:v>4.6900000000000004</c:v>
                </c:pt>
                <c:pt idx="44">
                  <c:v>2.92</c:v>
                </c:pt>
                <c:pt idx="45">
                  <c:v>1.82</c:v>
                </c:pt>
                <c:pt idx="46">
                  <c:v>1.1299999999999999</c:v>
                </c:pt>
                <c:pt idx="47">
                  <c:v>0.70699999999999996</c:v>
                </c:pt>
                <c:pt idx="48">
                  <c:v>0.441</c:v>
                </c:pt>
                <c:pt idx="49">
                  <c:v>0.27400000000000002</c:v>
                </c:pt>
                <c:pt idx="50">
                  <c:v>0.17100000000000001</c:v>
                </c:pt>
                <c:pt idx="51">
                  <c:v>0.107</c:v>
                </c:pt>
                <c:pt idx="52">
                  <c:v>6.6400000000000001E-2</c:v>
                </c:pt>
                <c:pt idx="53">
                  <c:v>4.1399999999999999E-2</c:v>
                </c:pt>
                <c:pt idx="54">
                  <c:v>2.58E-2</c:v>
                </c:pt>
                <c:pt idx="55">
                  <c:v>1.61E-2</c:v>
                </c:pt>
                <c:pt idx="56">
                  <c:v>0.01</c:v>
                </c:pt>
                <c:pt idx="57">
                  <c:v>2.5</c:v>
                </c:pt>
                <c:pt idx="58">
                  <c:v>1.56</c:v>
                </c:pt>
                <c:pt idx="59">
                  <c:v>0.97</c:v>
                </c:pt>
                <c:pt idx="60">
                  <c:v>0.60499999999999998</c:v>
                </c:pt>
                <c:pt idx="61">
                  <c:v>0.3765</c:v>
                </c:pt>
                <c:pt idx="62">
                  <c:v>0.23449999999999999</c:v>
                </c:pt>
                <c:pt idx="63">
                  <c:v>0.14599999999999999</c:v>
                </c:pt>
                <c:pt idx="64">
                  <c:v>9.0999999999999998E-2</c:v>
                </c:pt>
                <c:pt idx="65">
                  <c:v>5.6500000000000002E-2</c:v>
                </c:pt>
                <c:pt idx="66">
                  <c:v>3.5349999999999999E-2</c:v>
                </c:pt>
                <c:pt idx="67">
                  <c:v>2.205E-2</c:v>
                </c:pt>
                <c:pt idx="68">
                  <c:v>1.37E-2</c:v>
                </c:pt>
                <c:pt idx="69">
                  <c:v>8.5500000000000003E-3</c:v>
                </c:pt>
                <c:pt idx="70">
                  <c:v>5.3499999999999997E-3</c:v>
                </c:pt>
                <c:pt idx="71">
                  <c:v>3.32E-3</c:v>
                </c:pt>
                <c:pt idx="72">
                  <c:v>2.0699999999999998E-3</c:v>
                </c:pt>
                <c:pt idx="73">
                  <c:v>1.2899999999999999E-3</c:v>
                </c:pt>
                <c:pt idx="74" formatCode="0.00E+00">
                  <c:v>8.0500000000000005E-4</c:v>
                </c:pt>
                <c:pt idx="75" formatCode="0.00E+00">
                  <c:v>5.0000000000000001E-4</c:v>
                </c:pt>
                <c:pt idx="76">
                  <c:v>0.2</c:v>
                </c:pt>
                <c:pt idx="77">
                  <c:v>0.12479999999999999</c:v>
                </c:pt>
                <c:pt idx="78">
                  <c:v>7.7600000000000002E-2</c:v>
                </c:pt>
                <c:pt idx="79">
                  <c:v>4.8399999999999999E-2</c:v>
                </c:pt>
                <c:pt idx="80">
                  <c:v>3.0120000000000001E-2</c:v>
                </c:pt>
                <c:pt idx="81">
                  <c:v>1.8759999999999999E-2</c:v>
                </c:pt>
                <c:pt idx="82">
                  <c:v>1.1679999999999999E-2</c:v>
                </c:pt>
                <c:pt idx="83">
                  <c:v>7.28E-3</c:v>
                </c:pt>
                <c:pt idx="84">
                  <c:v>4.5199999999999997E-3</c:v>
                </c:pt>
                <c:pt idx="85">
                  <c:v>2.8300000000000001E-3</c:v>
                </c:pt>
                <c:pt idx="86">
                  <c:v>1.7600000000000001E-3</c:v>
                </c:pt>
                <c:pt idx="87">
                  <c:v>1.1000000000000001E-3</c:v>
                </c:pt>
                <c:pt idx="88" formatCode="0.00E+00">
                  <c:v>6.8400000000000004E-4</c:v>
                </c:pt>
                <c:pt idx="89" formatCode="0.00E+00">
                  <c:v>4.28E-4</c:v>
                </c:pt>
                <c:pt idx="90" formatCode="0.00E+00">
                  <c:v>2.656E-4</c:v>
                </c:pt>
                <c:pt idx="91" formatCode="0.00E+00">
                  <c:v>1.6559999999999999E-4</c:v>
                </c:pt>
                <c:pt idx="92" formatCode="0.00E+00">
                  <c:v>1.032E-4</c:v>
                </c:pt>
                <c:pt idx="93" formatCode="0.00E+00">
                  <c:v>6.4399999999999993E-5</c:v>
                </c:pt>
                <c:pt idx="94" formatCode="0.00E+00">
                  <c:v>4.0000000000000003E-5</c:v>
                </c:pt>
              </c:numCache>
            </c:numRef>
          </c:xVal>
          <c:yVal>
            <c:numRef>
              <c:f>'20atm'!$K$2:$K$96</c:f>
              <c:numCache>
                <c:formatCode>General</c:formatCode>
                <c:ptCount val="95"/>
                <c:pt idx="0">
                  <c:v>5.7733760008883629E-4</c:v>
                </c:pt>
                <c:pt idx="1">
                  <c:v>9.252205129137716E-4</c:v>
                </c:pt>
                <c:pt idx="2">
                  <c:v>1.4879835050994347E-3</c:v>
                </c:pt>
                <c:pt idx="3">
                  <c:v>2.3856925610525842E-3</c:v>
                </c:pt>
                <c:pt idx="4">
                  <c:v>3.8335829963269657E-3</c:v>
                </c:pt>
                <c:pt idx="5">
                  <c:v>6.154985052105928E-3</c:v>
                </c:pt>
                <c:pt idx="6">
                  <c:v>9.8859177119714481E-3</c:v>
                </c:pt>
                <c:pt idx="7">
                  <c:v>1.5860922674747653E-2</c:v>
                </c:pt>
                <c:pt idx="8">
                  <c:v>2.5545909816451412E-2</c:v>
                </c:pt>
                <c:pt idx="9">
                  <c:v>4.0830092106028344E-2</c:v>
                </c:pt>
                <c:pt idx="10">
                  <c:v>6.54577493115783E-2</c:v>
                </c:pt>
                <c:pt idx="11">
                  <c:v>0.10535345792664899</c:v>
                </c:pt>
                <c:pt idx="12">
                  <c:v>0.16881167529928173</c:v>
                </c:pt>
                <c:pt idx="13">
                  <c:v>0.26978193151036717</c:v>
                </c:pt>
                <c:pt idx="14">
                  <c:v>0.43473382591886911</c:v>
                </c:pt>
                <c:pt idx="15">
                  <c:v>0.69723321436465835</c:v>
                </c:pt>
                <c:pt idx="16">
                  <c:v>1.1187291262400847</c:v>
                </c:pt>
                <c:pt idx="17">
                  <c:v>1.7923889881944137</c:v>
                </c:pt>
                <c:pt idx="18">
                  <c:v>2.8842492224977421</c:v>
                </c:pt>
                <c:pt idx="19">
                  <c:v>1.385610213248104E-2</c:v>
                </c:pt>
                <c:pt idx="20">
                  <c:v>2.2205291200121408E-2</c:v>
                </c:pt>
                <c:pt idx="21">
                  <c:v>3.5711599505950466E-2</c:v>
                </c:pt>
                <c:pt idx="22">
                  <c:v>5.7256602438900871E-2</c:v>
                </c:pt>
                <c:pt idx="23">
                  <c:v>9.2005912966506009E-2</c:v>
                </c:pt>
                <c:pt idx="24">
                  <c:v>0.14771931451841189</c:v>
                </c:pt>
                <c:pt idx="25">
                  <c:v>0.2372606712730766</c:v>
                </c:pt>
                <c:pt idx="26">
                  <c:v>0.38065655323346864</c:v>
                </c:pt>
                <c:pt idx="27">
                  <c:v>0.61307847699052775</c:v>
                </c:pt>
                <c:pt idx="28">
                  <c:v>0.97982684806785525</c:v>
                </c:pt>
                <c:pt idx="29">
                  <c:v>1.5705931575366341</c:v>
                </c:pt>
                <c:pt idx="30">
                  <c:v>2.5268463528212504</c:v>
                </c:pt>
                <c:pt idx="31">
                  <c:v>4.0447594024234377</c:v>
                </c:pt>
                <c:pt idx="32">
                  <c:v>6.4474611932830648</c:v>
                </c:pt>
                <c:pt idx="33">
                  <c:v>10.320718539131192</c:v>
                </c:pt>
                <c:pt idx="34">
                  <c:v>16.281541269822846</c:v>
                </c:pt>
                <c:pt idx="35">
                  <c:v>25.11115771056464</c:v>
                </c:pt>
                <c:pt idx="36">
                  <c:v>36.907983786287197</c:v>
                </c:pt>
                <c:pt idx="37">
                  <c:v>50.408860773479176</c:v>
                </c:pt>
                <c:pt idx="38">
                  <c:v>0.34639833953266236</c:v>
                </c:pt>
                <c:pt idx="39">
                  <c:v>0.55511493784805621</c:v>
                </c:pt>
                <c:pt idx="40">
                  <c:v>0.89271785650954072</c:v>
                </c:pt>
                <c:pt idx="41">
                  <c:v>1.4311178448406499</c:v>
                </c:pt>
                <c:pt idx="42">
                  <c:v>2.2989153265983515</c:v>
                </c:pt>
                <c:pt idx="43">
                  <c:v>3.6878896668722265</c:v>
                </c:pt>
                <c:pt idx="44">
                  <c:v>5.910495561086722</c:v>
                </c:pt>
                <c:pt idx="45">
                  <c:v>9.4304614600351879</c:v>
                </c:pt>
                <c:pt idx="46">
                  <c:v>14.976848568367918</c:v>
                </c:pt>
                <c:pt idx="47">
                  <c:v>23.150185787522311</c:v>
                </c:pt>
                <c:pt idx="48">
                  <c:v>34.429555642436405</c:v>
                </c:pt>
                <c:pt idx="49">
                  <c:v>47.810693706335549</c:v>
                </c:pt>
                <c:pt idx="50">
                  <c:v>60.504206697376134</c:v>
                </c:pt>
                <c:pt idx="51">
                  <c:v>70.508026823900508</c:v>
                </c:pt>
                <c:pt idx="52">
                  <c:v>77.6114782129265</c:v>
                </c:pt>
                <c:pt idx="53">
                  <c:v>82.201679222541628</c:v>
                </c:pt>
                <c:pt idx="54">
                  <c:v>85.121765315527625</c:v>
                </c:pt>
                <c:pt idx="55">
                  <c:v>86.951333556081067</c:v>
                </c:pt>
                <c:pt idx="56">
                  <c:v>88.105320204152207</c:v>
                </c:pt>
                <c:pt idx="57">
                  <c:v>6.8945793499251966</c:v>
                </c:pt>
                <c:pt idx="58">
                  <c:v>10.966728065593555</c:v>
                </c:pt>
                <c:pt idx="59">
                  <c:v>17.309255594200778</c:v>
                </c:pt>
                <c:pt idx="60">
                  <c:v>26.549385830322624</c:v>
                </c:pt>
                <c:pt idx="61">
                  <c:v>38.761111250536359</c:v>
                </c:pt>
                <c:pt idx="62">
                  <c:v>52.197951476234863</c:v>
                </c:pt>
                <c:pt idx="63">
                  <c:v>64.220632288151265</c:v>
                </c:pt>
                <c:pt idx="64">
                  <c:v>73.246514579927549</c:v>
                </c:pt>
                <c:pt idx="65">
                  <c:v>79.413303768599476</c:v>
                </c:pt>
                <c:pt idx="66">
                  <c:v>83.330157406311997</c:v>
                </c:pt>
                <c:pt idx="67">
                  <c:v>85.828096096244565</c:v>
                </c:pt>
                <c:pt idx="68">
                  <c:v>87.405117703325232</c:v>
                </c:pt>
                <c:pt idx="69">
                  <c:v>88.379889956218179</c:v>
                </c:pt>
                <c:pt idx="70">
                  <c:v>88.986082515486942</c:v>
                </c:pt>
                <c:pt idx="71">
                  <c:v>89.370762219386279</c:v>
                </c:pt>
                <c:pt idx="72">
                  <c:v>89.607664392946234</c:v>
                </c:pt>
                <c:pt idx="73">
                  <c:v>89.755498661158853</c:v>
                </c:pt>
                <c:pt idx="74">
                  <c:v>89.847423017628316</c:v>
                </c:pt>
                <c:pt idx="75">
                  <c:v>89.905231550375717</c:v>
                </c:pt>
                <c:pt idx="76">
                  <c:v>56.511012346453157</c:v>
                </c:pt>
                <c:pt idx="77">
                  <c:v>67.567004210213412</c:v>
                </c:pt>
                <c:pt idx="78">
                  <c:v>75.602794810495624</c:v>
                </c:pt>
                <c:pt idx="79">
                  <c:v>80.903610111005449</c:v>
                </c:pt>
                <c:pt idx="80">
                  <c:v>84.309923774369523</c:v>
                </c:pt>
                <c:pt idx="81">
                  <c:v>86.448838731955689</c:v>
                </c:pt>
                <c:pt idx="82">
                  <c:v>87.78730766442888</c:v>
                </c:pt>
                <c:pt idx="83">
                  <c:v>88.620436775872761</c:v>
                </c:pt>
                <c:pt idx="84">
                  <c:v>89.143356271222899</c:v>
                </c:pt>
                <c:pt idx="85">
                  <c:v>89.463625755379979</c:v>
                </c:pt>
                <c:pt idx="86">
                  <c:v>89.666418522281404</c:v>
                </c:pt>
                <c:pt idx="87">
                  <c:v>89.791510140915449</c:v>
                </c:pt>
                <c:pt idx="88">
                  <c:v>89.870356863938241</c:v>
                </c:pt>
                <c:pt idx="89">
                  <c:v>89.918878187350131</c:v>
                </c:pt>
                <c:pt idx="90">
                  <c:v>89.949658966605995</c:v>
                </c:pt>
                <c:pt idx="91">
                  <c:v>89.968612664001171</c:v>
                </c:pt>
                <c:pt idx="92">
                  <c:v>89.980439774919901</c:v>
                </c:pt>
                <c:pt idx="93">
                  <c:v>89.98779381274187</c:v>
                </c:pt>
                <c:pt idx="94">
                  <c:v>89.992418517160544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9743744"/>
        <c:axId val="199905280"/>
      </c:scatterChart>
      <c:valAx>
        <c:axId val="199743744"/>
        <c:scaling>
          <c:logBase val="10"/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99905280"/>
        <c:crosses val="autoZero"/>
        <c:crossBetween val="midCat"/>
      </c:valAx>
      <c:valAx>
        <c:axId val="199905280"/>
        <c:scaling>
          <c:logBase val="10"/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99743744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total!$B$1:$G$1</c:f>
              <c:numCache>
                <c:formatCode>General</c:formatCode>
                <c:ptCount val="6"/>
                <c:pt idx="0">
                  <c:v>0</c:v>
                </c:pt>
                <c:pt idx="1">
                  <c:v>20</c:v>
                </c:pt>
                <c:pt idx="2">
                  <c:v>40</c:v>
                </c:pt>
                <c:pt idx="3">
                  <c:v>80</c:v>
                </c:pt>
                <c:pt idx="4">
                  <c:v>160</c:v>
                </c:pt>
                <c:pt idx="5">
                  <c:v>320</c:v>
                </c:pt>
              </c:numCache>
            </c:numRef>
          </c:xVal>
          <c:yVal>
            <c:numRef>
              <c:f>total!$B$4:$G$4</c:f>
              <c:numCache>
                <c:formatCode>0.00E+00</c:formatCode>
                <c:ptCount val="6"/>
                <c:pt idx="0">
                  <c:v>22693533.713743541</c:v>
                </c:pt>
                <c:pt idx="1">
                  <c:v>25711886.227527186</c:v>
                </c:pt>
                <c:pt idx="2">
                  <c:v>29317695.472009871</c:v>
                </c:pt>
                <c:pt idx="3">
                  <c:v>32642488.140450191</c:v>
                </c:pt>
                <c:pt idx="4">
                  <c:v>36463167.101076655</c:v>
                </c:pt>
                <c:pt idx="5">
                  <c:v>39231407.373612419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535168"/>
        <c:axId val="44381312"/>
      </c:scatterChart>
      <c:valAx>
        <c:axId val="445351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44381312"/>
        <c:crosses val="autoZero"/>
        <c:crossBetween val="midCat"/>
      </c:valAx>
      <c:valAx>
        <c:axId val="44381312"/>
        <c:scaling>
          <c:orientation val="minMax"/>
        </c:scaling>
        <c:delete val="0"/>
        <c:axPos val="l"/>
        <c:majorGridlines/>
        <c:numFmt formatCode="0.00E+00" sourceLinked="1"/>
        <c:majorTickMark val="out"/>
        <c:minorTickMark val="none"/>
        <c:tickLblPos val="nextTo"/>
        <c:crossAx val="44535168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'Fresh (2)'!$A$2:$A$96</c:f>
              <c:numCache>
                <c:formatCode>General</c:formatCode>
                <c:ptCount val="95"/>
                <c:pt idx="0">
                  <c:v>30000</c:v>
                </c:pt>
                <c:pt idx="1">
                  <c:v>18720</c:v>
                </c:pt>
                <c:pt idx="2">
                  <c:v>11640</c:v>
                </c:pt>
                <c:pt idx="3">
                  <c:v>7260</c:v>
                </c:pt>
                <c:pt idx="4">
                  <c:v>4518</c:v>
                </c:pt>
                <c:pt idx="5">
                  <c:v>2814</c:v>
                </c:pt>
                <c:pt idx="6">
                  <c:v>1752</c:v>
                </c:pt>
                <c:pt idx="7">
                  <c:v>1092</c:v>
                </c:pt>
                <c:pt idx="8">
                  <c:v>678</c:v>
                </c:pt>
                <c:pt idx="9">
                  <c:v>424.2</c:v>
                </c:pt>
                <c:pt idx="10">
                  <c:v>264.60000000000002</c:v>
                </c:pt>
                <c:pt idx="11">
                  <c:v>164.4</c:v>
                </c:pt>
                <c:pt idx="12">
                  <c:v>102.6</c:v>
                </c:pt>
                <c:pt idx="13">
                  <c:v>64.2</c:v>
                </c:pt>
                <c:pt idx="14">
                  <c:v>39.840000000000003</c:v>
                </c:pt>
                <c:pt idx="15">
                  <c:v>24.84</c:v>
                </c:pt>
                <c:pt idx="16">
                  <c:v>15.48</c:v>
                </c:pt>
                <c:pt idx="17">
                  <c:v>9.66</c:v>
                </c:pt>
                <c:pt idx="18">
                  <c:v>6</c:v>
                </c:pt>
                <c:pt idx="19">
                  <c:v>1250</c:v>
                </c:pt>
                <c:pt idx="20">
                  <c:v>780</c:v>
                </c:pt>
                <c:pt idx="21">
                  <c:v>485</c:v>
                </c:pt>
                <c:pt idx="22">
                  <c:v>302.5</c:v>
                </c:pt>
                <c:pt idx="23">
                  <c:v>188.25</c:v>
                </c:pt>
                <c:pt idx="24">
                  <c:v>117.25</c:v>
                </c:pt>
                <c:pt idx="25">
                  <c:v>73</c:v>
                </c:pt>
                <c:pt idx="26">
                  <c:v>45.5</c:v>
                </c:pt>
                <c:pt idx="27">
                  <c:v>28.25</c:v>
                </c:pt>
                <c:pt idx="28">
                  <c:v>17.675000000000001</c:v>
                </c:pt>
                <c:pt idx="29">
                  <c:v>11.025</c:v>
                </c:pt>
                <c:pt idx="30">
                  <c:v>6.85</c:v>
                </c:pt>
                <c:pt idx="31">
                  <c:v>4.2750000000000004</c:v>
                </c:pt>
                <c:pt idx="32">
                  <c:v>2.6749999999999998</c:v>
                </c:pt>
                <c:pt idx="33">
                  <c:v>1.66</c:v>
                </c:pt>
                <c:pt idx="34">
                  <c:v>1.0349999999999999</c:v>
                </c:pt>
                <c:pt idx="35">
                  <c:v>0.64500000000000002</c:v>
                </c:pt>
                <c:pt idx="36">
                  <c:v>0.40250000000000002</c:v>
                </c:pt>
                <c:pt idx="37">
                  <c:v>0.25</c:v>
                </c:pt>
                <c:pt idx="38">
                  <c:v>50</c:v>
                </c:pt>
                <c:pt idx="39">
                  <c:v>31.2</c:v>
                </c:pt>
                <c:pt idx="40">
                  <c:v>19.399999999999999</c:v>
                </c:pt>
                <c:pt idx="41">
                  <c:v>12.1</c:v>
                </c:pt>
                <c:pt idx="42">
                  <c:v>7.53</c:v>
                </c:pt>
                <c:pt idx="43">
                  <c:v>4.6900000000000004</c:v>
                </c:pt>
                <c:pt idx="44">
                  <c:v>2.92</c:v>
                </c:pt>
                <c:pt idx="45">
                  <c:v>1.82</c:v>
                </c:pt>
                <c:pt idx="46">
                  <c:v>1.1299999999999999</c:v>
                </c:pt>
                <c:pt idx="47">
                  <c:v>0.70699999999999996</c:v>
                </c:pt>
                <c:pt idx="48">
                  <c:v>0.441</c:v>
                </c:pt>
                <c:pt idx="49">
                  <c:v>0.27400000000000002</c:v>
                </c:pt>
                <c:pt idx="50">
                  <c:v>0.17100000000000001</c:v>
                </c:pt>
                <c:pt idx="51">
                  <c:v>0.107</c:v>
                </c:pt>
                <c:pt idx="52">
                  <c:v>6.6400000000000001E-2</c:v>
                </c:pt>
                <c:pt idx="53">
                  <c:v>4.1399999999999999E-2</c:v>
                </c:pt>
                <c:pt idx="54">
                  <c:v>2.58E-2</c:v>
                </c:pt>
                <c:pt idx="55">
                  <c:v>1.61E-2</c:v>
                </c:pt>
                <c:pt idx="56">
                  <c:v>0.01</c:v>
                </c:pt>
                <c:pt idx="57">
                  <c:v>2.5</c:v>
                </c:pt>
                <c:pt idx="58">
                  <c:v>1.56</c:v>
                </c:pt>
                <c:pt idx="59">
                  <c:v>0.97</c:v>
                </c:pt>
                <c:pt idx="60">
                  <c:v>0.60499999999999998</c:v>
                </c:pt>
                <c:pt idx="61">
                  <c:v>0.3765</c:v>
                </c:pt>
                <c:pt idx="62">
                  <c:v>0.23449999999999999</c:v>
                </c:pt>
                <c:pt idx="63">
                  <c:v>0.14599999999999999</c:v>
                </c:pt>
                <c:pt idx="64">
                  <c:v>9.0999999999999998E-2</c:v>
                </c:pt>
                <c:pt idx="65">
                  <c:v>5.6500000000000002E-2</c:v>
                </c:pt>
                <c:pt idx="66">
                  <c:v>3.5349999999999999E-2</c:v>
                </c:pt>
                <c:pt idx="67">
                  <c:v>2.205E-2</c:v>
                </c:pt>
                <c:pt idx="68">
                  <c:v>1.37E-2</c:v>
                </c:pt>
                <c:pt idx="69">
                  <c:v>8.5500000000000003E-3</c:v>
                </c:pt>
                <c:pt idx="70">
                  <c:v>5.3499999999999997E-3</c:v>
                </c:pt>
                <c:pt idx="71">
                  <c:v>3.32E-3</c:v>
                </c:pt>
                <c:pt idx="72">
                  <c:v>2.0699999999999998E-3</c:v>
                </c:pt>
                <c:pt idx="73">
                  <c:v>1.2899999999999999E-3</c:v>
                </c:pt>
                <c:pt idx="74" formatCode="0.00E+00">
                  <c:v>8.0500000000000005E-4</c:v>
                </c:pt>
                <c:pt idx="75" formatCode="0.00E+00">
                  <c:v>5.0000000000000001E-4</c:v>
                </c:pt>
                <c:pt idx="76">
                  <c:v>0.2</c:v>
                </c:pt>
                <c:pt idx="77">
                  <c:v>0.12479999999999999</c:v>
                </c:pt>
                <c:pt idx="78">
                  <c:v>7.7600000000000002E-2</c:v>
                </c:pt>
                <c:pt idx="79">
                  <c:v>4.8399999999999999E-2</c:v>
                </c:pt>
                <c:pt idx="80">
                  <c:v>3.0120000000000001E-2</c:v>
                </c:pt>
                <c:pt idx="81">
                  <c:v>1.8759999999999999E-2</c:v>
                </c:pt>
                <c:pt idx="82">
                  <c:v>1.1679999999999999E-2</c:v>
                </c:pt>
                <c:pt idx="83">
                  <c:v>7.28E-3</c:v>
                </c:pt>
                <c:pt idx="84">
                  <c:v>4.5199999999999997E-3</c:v>
                </c:pt>
                <c:pt idx="85">
                  <c:v>2.8300000000000001E-3</c:v>
                </c:pt>
                <c:pt idx="86">
                  <c:v>1.7600000000000001E-3</c:v>
                </c:pt>
                <c:pt idx="87">
                  <c:v>1.1000000000000001E-3</c:v>
                </c:pt>
                <c:pt idx="88" formatCode="0.00E+00">
                  <c:v>6.8400000000000004E-4</c:v>
                </c:pt>
                <c:pt idx="89" formatCode="0.00E+00">
                  <c:v>4.28E-4</c:v>
                </c:pt>
                <c:pt idx="90" formatCode="0.00E+00">
                  <c:v>2.656E-4</c:v>
                </c:pt>
                <c:pt idx="91" formatCode="0.00E+00">
                  <c:v>1.6559999999999999E-4</c:v>
                </c:pt>
                <c:pt idx="92" formatCode="0.00E+00">
                  <c:v>1.032E-4</c:v>
                </c:pt>
                <c:pt idx="93" formatCode="0.00E+00">
                  <c:v>6.4399999999999993E-5</c:v>
                </c:pt>
                <c:pt idx="94" formatCode="0.00E+00">
                  <c:v>4.0000000000000003E-5</c:v>
                </c:pt>
              </c:numCache>
            </c:numRef>
          </c:xVal>
          <c:yVal>
            <c:numRef>
              <c:f>'Fresh (2)'!$B$2:$B$96</c:f>
              <c:numCache>
                <c:formatCode>0.00E+00</c:formatCode>
                <c:ptCount val="95"/>
                <c:pt idx="0">
                  <c:v>189570000</c:v>
                </c:pt>
                <c:pt idx="1">
                  <c:v>167110000</c:v>
                </c:pt>
                <c:pt idx="2">
                  <c:v>146560000</c:v>
                </c:pt>
                <c:pt idx="3">
                  <c:v>127970000</c:v>
                </c:pt>
                <c:pt idx="4">
                  <c:v>110460000</c:v>
                </c:pt>
                <c:pt idx="5">
                  <c:v>94843000</c:v>
                </c:pt>
                <c:pt idx="6">
                  <c:v>80588000</c:v>
                </c:pt>
                <c:pt idx="7">
                  <c:v>68140000</c:v>
                </c:pt>
                <c:pt idx="8">
                  <c:v>57069000</c:v>
                </c:pt>
                <c:pt idx="9">
                  <c:v>47460000</c:v>
                </c:pt>
                <c:pt idx="10">
                  <c:v>39020000</c:v>
                </c:pt>
                <c:pt idx="11">
                  <c:v>31851000</c:v>
                </c:pt>
                <c:pt idx="12">
                  <c:v>25778000</c:v>
                </c:pt>
                <c:pt idx="13">
                  <c:v>20677000</c:v>
                </c:pt>
                <c:pt idx="14">
                  <c:v>16506000</c:v>
                </c:pt>
                <c:pt idx="15">
                  <c:v>13183000</c:v>
                </c:pt>
                <c:pt idx="16">
                  <c:v>10523000</c:v>
                </c:pt>
                <c:pt idx="17">
                  <c:v>8304800</c:v>
                </c:pt>
                <c:pt idx="18">
                  <c:v>6489800</c:v>
                </c:pt>
                <c:pt idx="19">
                  <c:v>78662000</c:v>
                </c:pt>
                <c:pt idx="20">
                  <c:v>65853000</c:v>
                </c:pt>
                <c:pt idx="21">
                  <c:v>54659000</c:v>
                </c:pt>
                <c:pt idx="22">
                  <c:v>44973000</c:v>
                </c:pt>
                <c:pt idx="23">
                  <c:v>36724000</c:v>
                </c:pt>
                <c:pt idx="24">
                  <c:v>29714000</c:v>
                </c:pt>
                <c:pt idx="25">
                  <c:v>23833000</c:v>
                </c:pt>
                <c:pt idx="26">
                  <c:v>18941000</c:v>
                </c:pt>
                <c:pt idx="27">
                  <c:v>14936000</c:v>
                </c:pt>
                <c:pt idx="28">
                  <c:v>11635000</c:v>
                </c:pt>
                <c:pt idx="29">
                  <c:v>8985300</c:v>
                </c:pt>
                <c:pt idx="30">
                  <c:v>6862900</c:v>
                </c:pt>
                <c:pt idx="31">
                  <c:v>5195100</c:v>
                </c:pt>
                <c:pt idx="32">
                  <c:v>3880300</c:v>
                </c:pt>
                <c:pt idx="33">
                  <c:v>2858400</c:v>
                </c:pt>
                <c:pt idx="34">
                  <c:v>2072600</c:v>
                </c:pt>
                <c:pt idx="35">
                  <c:v>1480600</c:v>
                </c:pt>
                <c:pt idx="36">
                  <c:v>1056300</c:v>
                </c:pt>
                <c:pt idx="37" formatCode="General">
                  <c:v>753890</c:v>
                </c:pt>
                <c:pt idx="38">
                  <c:v>21487000</c:v>
                </c:pt>
                <c:pt idx="39">
                  <c:v>16851000</c:v>
                </c:pt>
                <c:pt idx="40">
                  <c:v>13060000</c:v>
                </c:pt>
                <c:pt idx="41">
                  <c:v>10011000</c:v>
                </c:pt>
                <c:pt idx="42">
                  <c:v>7608600</c:v>
                </c:pt>
                <c:pt idx="43">
                  <c:v>5726300</c:v>
                </c:pt>
                <c:pt idx="44">
                  <c:v>4260200</c:v>
                </c:pt>
                <c:pt idx="45">
                  <c:v>3132400</c:v>
                </c:pt>
                <c:pt idx="46">
                  <c:v>2276800</c:v>
                </c:pt>
                <c:pt idx="47">
                  <c:v>1640400</c:v>
                </c:pt>
                <c:pt idx="48">
                  <c:v>1170700</c:v>
                </c:pt>
                <c:pt idx="49" formatCode="General">
                  <c:v>827640</c:v>
                </c:pt>
                <c:pt idx="50" formatCode="General">
                  <c:v>579450</c:v>
                </c:pt>
                <c:pt idx="51" formatCode="General">
                  <c:v>401030</c:v>
                </c:pt>
                <c:pt idx="52" formatCode="General">
                  <c:v>273990</c:v>
                </c:pt>
                <c:pt idx="53" formatCode="General">
                  <c:v>184360</c:v>
                </c:pt>
                <c:pt idx="54" formatCode="General">
                  <c:v>123690</c:v>
                </c:pt>
                <c:pt idx="55" formatCode="General">
                  <c:v>83221</c:v>
                </c:pt>
                <c:pt idx="56" formatCode="General">
                  <c:v>54942</c:v>
                </c:pt>
                <c:pt idx="57">
                  <c:v>3997600</c:v>
                </c:pt>
                <c:pt idx="58">
                  <c:v>3281300</c:v>
                </c:pt>
                <c:pt idx="59">
                  <c:v>2397100</c:v>
                </c:pt>
                <c:pt idx="60">
                  <c:v>1712200</c:v>
                </c:pt>
                <c:pt idx="61">
                  <c:v>1210100</c:v>
                </c:pt>
                <c:pt idx="62" formatCode="General">
                  <c:v>846580</c:v>
                </c:pt>
                <c:pt idx="63" formatCode="General">
                  <c:v>587020</c:v>
                </c:pt>
                <c:pt idx="64" formatCode="General">
                  <c:v>403830</c:v>
                </c:pt>
                <c:pt idx="65" formatCode="General">
                  <c:v>275630</c:v>
                </c:pt>
                <c:pt idx="66" formatCode="General">
                  <c:v>186740</c:v>
                </c:pt>
                <c:pt idx="67" formatCode="General">
                  <c:v>125650</c:v>
                </c:pt>
                <c:pt idx="68" formatCode="General">
                  <c:v>83943</c:v>
                </c:pt>
                <c:pt idx="69" formatCode="General">
                  <c:v>55629</c:v>
                </c:pt>
                <c:pt idx="70" formatCode="General">
                  <c:v>36525</c:v>
                </c:pt>
                <c:pt idx="71" formatCode="General">
                  <c:v>23697</c:v>
                </c:pt>
                <c:pt idx="72" formatCode="General">
                  <c:v>15161</c:v>
                </c:pt>
                <c:pt idx="73" formatCode="General">
                  <c:v>9677</c:v>
                </c:pt>
                <c:pt idx="74" formatCode="General">
                  <c:v>6171.1</c:v>
                </c:pt>
                <c:pt idx="75" formatCode="General">
                  <c:v>3839.3</c:v>
                </c:pt>
                <c:pt idx="76" formatCode="General">
                  <c:v>734510</c:v>
                </c:pt>
                <c:pt idx="77" formatCode="General">
                  <c:v>565320</c:v>
                </c:pt>
                <c:pt idx="78" formatCode="General">
                  <c:v>402330</c:v>
                </c:pt>
                <c:pt idx="79" formatCode="General">
                  <c:v>280030</c:v>
                </c:pt>
                <c:pt idx="80" formatCode="General">
                  <c:v>190590</c:v>
                </c:pt>
                <c:pt idx="81" formatCode="General">
                  <c:v>127820</c:v>
                </c:pt>
                <c:pt idx="82" formatCode="General">
                  <c:v>84981</c:v>
                </c:pt>
                <c:pt idx="83" formatCode="General">
                  <c:v>56180</c:v>
                </c:pt>
                <c:pt idx="84" formatCode="General">
                  <c:v>36942</c:v>
                </c:pt>
                <c:pt idx="85" formatCode="General">
                  <c:v>24173</c:v>
                </c:pt>
                <c:pt idx="86" formatCode="General">
                  <c:v>15740</c:v>
                </c:pt>
                <c:pt idx="87" formatCode="General">
                  <c:v>10197</c:v>
                </c:pt>
                <c:pt idx="88" formatCode="General">
                  <c:v>6568.5</c:v>
                </c:pt>
                <c:pt idx="89" formatCode="General">
                  <c:v>4209.5</c:v>
                </c:pt>
                <c:pt idx="90" formatCode="General">
                  <c:v>2675.5</c:v>
                </c:pt>
                <c:pt idx="91" formatCode="General">
                  <c:v>1684.9</c:v>
                </c:pt>
                <c:pt idx="92" formatCode="General">
                  <c:v>1052.8</c:v>
                </c:pt>
                <c:pt idx="93" formatCode="General">
                  <c:v>661.46</c:v>
                </c:pt>
                <c:pt idx="94" formatCode="General">
                  <c:v>416.02</c:v>
                </c:pt>
              </c:numCache>
            </c:numRef>
          </c:yVal>
          <c:smooth val="0"/>
        </c:ser>
        <c:ser>
          <c:idx val="1"/>
          <c:order val="1"/>
          <c:spPr>
            <a:ln w="28575">
              <a:noFill/>
            </a:ln>
          </c:spPr>
          <c:xVal>
            <c:numRef>
              <c:f>'Fresh (2)'!$A$2:$A$96</c:f>
              <c:numCache>
                <c:formatCode>General</c:formatCode>
                <c:ptCount val="95"/>
                <c:pt idx="0">
                  <c:v>30000</c:v>
                </c:pt>
                <c:pt idx="1">
                  <c:v>18720</c:v>
                </c:pt>
                <c:pt idx="2">
                  <c:v>11640</c:v>
                </c:pt>
                <c:pt idx="3">
                  <c:v>7260</c:v>
                </c:pt>
                <c:pt idx="4">
                  <c:v>4518</c:v>
                </c:pt>
                <c:pt idx="5">
                  <c:v>2814</c:v>
                </c:pt>
                <c:pt idx="6">
                  <c:v>1752</c:v>
                </c:pt>
                <c:pt idx="7">
                  <c:v>1092</c:v>
                </c:pt>
                <c:pt idx="8">
                  <c:v>678</c:v>
                </c:pt>
                <c:pt idx="9">
                  <c:v>424.2</c:v>
                </c:pt>
                <c:pt idx="10">
                  <c:v>264.60000000000002</c:v>
                </c:pt>
                <c:pt idx="11">
                  <c:v>164.4</c:v>
                </c:pt>
                <c:pt idx="12">
                  <c:v>102.6</c:v>
                </c:pt>
                <c:pt idx="13">
                  <c:v>64.2</c:v>
                </c:pt>
                <c:pt idx="14">
                  <c:v>39.840000000000003</c:v>
                </c:pt>
                <c:pt idx="15">
                  <c:v>24.84</c:v>
                </c:pt>
                <c:pt idx="16">
                  <c:v>15.48</c:v>
                </c:pt>
                <c:pt idx="17">
                  <c:v>9.66</c:v>
                </c:pt>
                <c:pt idx="18">
                  <c:v>6</c:v>
                </c:pt>
                <c:pt idx="19">
                  <c:v>1250</c:v>
                </c:pt>
                <c:pt idx="20">
                  <c:v>780</c:v>
                </c:pt>
                <c:pt idx="21">
                  <c:v>485</c:v>
                </c:pt>
                <c:pt idx="22">
                  <c:v>302.5</c:v>
                </c:pt>
                <c:pt idx="23">
                  <c:v>188.25</c:v>
                </c:pt>
                <c:pt idx="24">
                  <c:v>117.25</c:v>
                </c:pt>
                <c:pt idx="25">
                  <c:v>73</c:v>
                </c:pt>
                <c:pt idx="26">
                  <c:v>45.5</c:v>
                </c:pt>
                <c:pt idx="27">
                  <c:v>28.25</c:v>
                </c:pt>
                <c:pt idx="28">
                  <c:v>17.675000000000001</c:v>
                </c:pt>
                <c:pt idx="29">
                  <c:v>11.025</c:v>
                </c:pt>
                <c:pt idx="30">
                  <c:v>6.85</c:v>
                </c:pt>
                <c:pt idx="31">
                  <c:v>4.2750000000000004</c:v>
                </c:pt>
                <c:pt idx="32">
                  <c:v>2.6749999999999998</c:v>
                </c:pt>
                <c:pt idx="33">
                  <c:v>1.66</c:v>
                </c:pt>
                <c:pt idx="34">
                  <c:v>1.0349999999999999</c:v>
                </c:pt>
                <c:pt idx="35">
                  <c:v>0.64500000000000002</c:v>
                </c:pt>
                <c:pt idx="36">
                  <c:v>0.40250000000000002</c:v>
                </c:pt>
                <c:pt idx="37">
                  <c:v>0.25</c:v>
                </c:pt>
                <c:pt idx="38">
                  <c:v>50</c:v>
                </c:pt>
                <c:pt idx="39">
                  <c:v>31.2</c:v>
                </c:pt>
                <c:pt idx="40">
                  <c:v>19.399999999999999</c:v>
                </c:pt>
                <c:pt idx="41">
                  <c:v>12.1</c:v>
                </c:pt>
                <c:pt idx="42">
                  <c:v>7.53</c:v>
                </c:pt>
                <c:pt idx="43">
                  <c:v>4.6900000000000004</c:v>
                </c:pt>
                <c:pt idx="44">
                  <c:v>2.92</c:v>
                </c:pt>
                <c:pt idx="45">
                  <c:v>1.82</c:v>
                </c:pt>
                <c:pt idx="46">
                  <c:v>1.1299999999999999</c:v>
                </c:pt>
                <c:pt idx="47">
                  <c:v>0.70699999999999996</c:v>
                </c:pt>
                <c:pt idx="48">
                  <c:v>0.441</c:v>
                </c:pt>
                <c:pt idx="49">
                  <c:v>0.27400000000000002</c:v>
                </c:pt>
                <c:pt idx="50">
                  <c:v>0.17100000000000001</c:v>
                </c:pt>
                <c:pt idx="51">
                  <c:v>0.107</c:v>
                </c:pt>
                <c:pt idx="52">
                  <c:v>6.6400000000000001E-2</c:v>
                </c:pt>
                <c:pt idx="53">
                  <c:v>4.1399999999999999E-2</c:v>
                </c:pt>
                <c:pt idx="54">
                  <c:v>2.58E-2</c:v>
                </c:pt>
                <c:pt idx="55">
                  <c:v>1.61E-2</c:v>
                </c:pt>
                <c:pt idx="56">
                  <c:v>0.01</c:v>
                </c:pt>
                <c:pt idx="57">
                  <c:v>2.5</c:v>
                </c:pt>
                <c:pt idx="58">
                  <c:v>1.56</c:v>
                </c:pt>
                <c:pt idx="59">
                  <c:v>0.97</c:v>
                </c:pt>
                <c:pt idx="60">
                  <c:v>0.60499999999999998</c:v>
                </c:pt>
                <c:pt idx="61">
                  <c:v>0.3765</c:v>
                </c:pt>
                <c:pt idx="62">
                  <c:v>0.23449999999999999</c:v>
                </c:pt>
                <c:pt idx="63">
                  <c:v>0.14599999999999999</c:v>
                </c:pt>
                <c:pt idx="64">
                  <c:v>9.0999999999999998E-2</c:v>
                </c:pt>
                <c:pt idx="65">
                  <c:v>5.6500000000000002E-2</c:v>
                </c:pt>
                <c:pt idx="66">
                  <c:v>3.5349999999999999E-2</c:v>
                </c:pt>
                <c:pt idx="67">
                  <c:v>2.205E-2</c:v>
                </c:pt>
                <c:pt idx="68">
                  <c:v>1.37E-2</c:v>
                </c:pt>
                <c:pt idx="69">
                  <c:v>8.5500000000000003E-3</c:v>
                </c:pt>
                <c:pt idx="70">
                  <c:v>5.3499999999999997E-3</c:v>
                </c:pt>
                <c:pt idx="71">
                  <c:v>3.32E-3</c:v>
                </c:pt>
                <c:pt idx="72">
                  <c:v>2.0699999999999998E-3</c:v>
                </c:pt>
                <c:pt idx="73">
                  <c:v>1.2899999999999999E-3</c:v>
                </c:pt>
                <c:pt idx="74" formatCode="0.00E+00">
                  <c:v>8.0500000000000005E-4</c:v>
                </c:pt>
                <c:pt idx="75" formatCode="0.00E+00">
                  <c:v>5.0000000000000001E-4</c:v>
                </c:pt>
                <c:pt idx="76">
                  <c:v>0.2</c:v>
                </c:pt>
                <c:pt idx="77">
                  <c:v>0.12479999999999999</c:v>
                </c:pt>
                <c:pt idx="78">
                  <c:v>7.7600000000000002E-2</c:v>
                </c:pt>
                <c:pt idx="79">
                  <c:v>4.8399999999999999E-2</c:v>
                </c:pt>
                <c:pt idx="80">
                  <c:v>3.0120000000000001E-2</c:v>
                </c:pt>
                <c:pt idx="81">
                  <c:v>1.8759999999999999E-2</c:v>
                </c:pt>
                <c:pt idx="82">
                  <c:v>1.1679999999999999E-2</c:v>
                </c:pt>
                <c:pt idx="83">
                  <c:v>7.28E-3</c:v>
                </c:pt>
                <c:pt idx="84">
                  <c:v>4.5199999999999997E-3</c:v>
                </c:pt>
                <c:pt idx="85">
                  <c:v>2.8300000000000001E-3</c:v>
                </c:pt>
                <c:pt idx="86">
                  <c:v>1.7600000000000001E-3</c:v>
                </c:pt>
                <c:pt idx="87">
                  <c:v>1.1000000000000001E-3</c:v>
                </c:pt>
                <c:pt idx="88" formatCode="0.00E+00">
                  <c:v>6.8400000000000004E-4</c:v>
                </c:pt>
                <c:pt idx="89" formatCode="0.00E+00">
                  <c:v>4.28E-4</c:v>
                </c:pt>
                <c:pt idx="90" formatCode="0.00E+00">
                  <c:v>2.656E-4</c:v>
                </c:pt>
                <c:pt idx="91" formatCode="0.00E+00">
                  <c:v>1.6559999999999999E-4</c:v>
                </c:pt>
                <c:pt idx="92" formatCode="0.00E+00">
                  <c:v>1.032E-4</c:v>
                </c:pt>
                <c:pt idx="93" formatCode="0.00E+00">
                  <c:v>6.4399999999999993E-5</c:v>
                </c:pt>
                <c:pt idx="94" formatCode="0.00E+00">
                  <c:v>4.0000000000000003E-5</c:v>
                </c:pt>
              </c:numCache>
            </c:numRef>
          </c:xVal>
          <c:yVal>
            <c:numRef>
              <c:f>'Fresh (2)'!$G$2:$G$96</c:f>
              <c:numCache>
                <c:formatCode>General</c:formatCode>
                <c:ptCount val="95"/>
                <c:pt idx="0">
                  <c:v>187909972.54781026</c:v>
                </c:pt>
                <c:pt idx="1">
                  <c:v>177699368.71529549</c:v>
                </c:pt>
                <c:pt idx="2">
                  <c:v>159267708.38839912</c:v>
                </c:pt>
                <c:pt idx="3">
                  <c:v>135166130.24653974</c:v>
                </c:pt>
                <c:pt idx="4">
                  <c:v>112816246.23053655</c:v>
                </c:pt>
                <c:pt idx="5">
                  <c:v>96767676.441686973</c:v>
                </c:pt>
                <c:pt idx="6">
                  <c:v>84581759.375726268</c:v>
                </c:pt>
                <c:pt idx="7">
                  <c:v>72228900.394910395</c:v>
                </c:pt>
                <c:pt idx="8">
                  <c:v>58971683.518292099</c:v>
                </c:pt>
                <c:pt idx="9">
                  <c:v>47845777.329554848</c:v>
                </c:pt>
                <c:pt idx="10">
                  <c:v>39991463.227703124</c:v>
                </c:pt>
                <c:pt idx="11">
                  <c:v>34056939.156959459</c:v>
                </c:pt>
                <c:pt idx="12">
                  <c:v>28225890.951786581</c:v>
                </c:pt>
                <c:pt idx="13">
                  <c:v>22226909.253634285</c:v>
                </c:pt>
                <c:pt idx="14">
                  <c:v>17083799.39385546</c:v>
                </c:pt>
                <c:pt idx="15">
                  <c:v>13545158.573569117</c:v>
                </c:pt>
                <c:pt idx="16">
                  <c:v>11019529.977232054</c:v>
                </c:pt>
                <c:pt idx="17">
                  <c:v>8751822.6846191213</c:v>
                </c:pt>
                <c:pt idx="18">
                  <c:v>6542823.648687196</c:v>
                </c:pt>
                <c:pt idx="19">
                  <c:v>75906849.65514715</c:v>
                </c:pt>
                <c:pt idx="20">
                  <c:v>62806711.506653696</c:v>
                </c:pt>
                <c:pt idx="21">
                  <c:v>50685689.474103734</c:v>
                </c:pt>
                <c:pt idx="22">
                  <c:v>41924302.925195724</c:v>
                </c:pt>
                <c:pt idx="23">
                  <c:v>35675800.95185256</c:v>
                </c:pt>
                <c:pt idx="24">
                  <c:v>29926622.152717043</c:v>
                </c:pt>
                <c:pt idx="25">
                  <c:v>23830688.269052207</c:v>
                </c:pt>
                <c:pt idx="26">
                  <c:v>18358294.882291511</c:v>
                </c:pt>
                <c:pt idx="27">
                  <c:v>14372248.953591736</c:v>
                </c:pt>
                <c:pt idx="28">
                  <c:v>11676077.355641076</c:v>
                </c:pt>
                <c:pt idx="29">
                  <c:v>9386055.5266739074</c:v>
                </c:pt>
                <c:pt idx="30">
                  <c:v>7132845.8659152519</c:v>
                </c:pt>
                <c:pt idx="31">
                  <c:v>5195156.1283718301</c:v>
                </c:pt>
                <c:pt idx="32">
                  <c:v>3802138.2734389994</c:v>
                </c:pt>
                <c:pt idx="33">
                  <c:v>2858349.619089297</c:v>
                </c:pt>
                <c:pt idx="34">
                  <c:v>2166891.8392375815</c:v>
                </c:pt>
                <c:pt idx="35">
                  <c:v>1581462.4051512075</c:v>
                </c:pt>
                <c:pt idx="36">
                  <c:v>1113998.1061721751</c:v>
                </c:pt>
                <c:pt idx="37">
                  <c:v>783743.17398200068</c:v>
                </c:pt>
                <c:pt idx="38">
                  <c:v>19341499.537859879</c:v>
                </c:pt>
                <c:pt idx="39">
                  <c:v>15074554.070700023</c:v>
                </c:pt>
                <c:pt idx="40">
                  <c:v>12154232.683629341</c:v>
                </c:pt>
                <c:pt idx="41">
                  <c:v>9832350.5018850211</c:v>
                </c:pt>
                <c:pt idx="42">
                  <c:v>7569372.814610796</c:v>
                </c:pt>
                <c:pt idx="43">
                  <c:v>5536669.9056312293</c:v>
                </c:pt>
                <c:pt idx="44">
                  <c:v>4021587.5949970819</c:v>
                </c:pt>
                <c:pt idx="45">
                  <c:v>3014048.2940160837</c:v>
                </c:pt>
                <c:pt idx="46">
                  <c:v>2285799.1099918154</c:v>
                </c:pt>
                <c:pt idx="47">
                  <c:v>1687334.4342810665</c:v>
                </c:pt>
                <c:pt idx="48">
                  <c:v>1193648.8501829631</c:v>
                </c:pt>
                <c:pt idx="49">
                  <c:v>836956.39245804248</c:v>
                </c:pt>
                <c:pt idx="50">
                  <c:v>604426.39101668808</c:v>
                </c:pt>
                <c:pt idx="51">
                  <c:v>442941.85181092104</c:v>
                </c:pt>
                <c:pt idx="52">
                  <c:v>313272.55760296708</c:v>
                </c:pt>
                <c:pt idx="53">
                  <c:v>212704.14161183708</c:v>
                </c:pt>
                <c:pt idx="54">
                  <c:v>141216.30721133886</c:v>
                </c:pt>
                <c:pt idx="55">
                  <c:v>94270.213971676203</c:v>
                </c:pt>
                <c:pt idx="56">
                  <c:v>63247.56467307749</c:v>
                </c:pt>
                <c:pt idx="57">
                  <c:v>3644153.5770359719</c:v>
                </c:pt>
                <c:pt idx="58">
                  <c:v>2758282.5727623072</c:v>
                </c:pt>
                <c:pt idx="59">
                  <c:v>2081124.2244557827</c:v>
                </c:pt>
                <c:pt idx="60">
                  <c:v>1510203.7961659301</c:v>
                </c:pt>
                <c:pt idx="61">
                  <c:v>1059217.7236645713</c:v>
                </c:pt>
                <c:pt idx="62">
                  <c:v>749150.13497406943</c:v>
                </c:pt>
                <c:pt idx="63">
                  <c:v>544638.63700727245</c:v>
                </c:pt>
                <c:pt idx="64">
                  <c:v>395835.10435667651</c:v>
                </c:pt>
                <c:pt idx="65">
                  <c:v>275631.00109217857</c:v>
                </c:pt>
                <c:pt idx="66">
                  <c:v>185674.66374187675</c:v>
                </c:pt>
                <c:pt idx="67">
                  <c:v>123268.26281784876</c:v>
                </c:pt>
                <c:pt idx="68">
                  <c:v>82313.853659278961</c:v>
                </c:pt>
                <c:pt idx="69">
                  <c:v>55406.626182877255</c:v>
                </c:pt>
                <c:pt idx="70">
                  <c:v>36833.882626421306</c:v>
                </c:pt>
                <c:pt idx="71">
                  <c:v>23903.887184404237</c:v>
                </c:pt>
                <c:pt idx="72">
                  <c:v>15553.166426342035</c:v>
                </c:pt>
                <c:pt idx="73">
                  <c:v>10218.715407531707</c:v>
                </c:pt>
                <c:pt idx="74">
                  <c:v>6746.0213926948218</c:v>
                </c:pt>
                <c:pt idx="75">
                  <c:v>4383.0144722755049</c:v>
                </c:pt>
                <c:pt idx="76">
                  <c:v>671321.32866942312</c:v>
                </c:pt>
                <c:pt idx="77">
                  <c:v>491132.86794238997</c:v>
                </c:pt>
                <c:pt idx="78">
                  <c:v>352638.88869797462</c:v>
                </c:pt>
                <c:pt idx="79">
                  <c:v>242706.95556456255</c:v>
                </c:pt>
                <c:pt idx="80">
                  <c:v>161570.80798957584</c:v>
                </c:pt>
                <c:pt idx="81">
                  <c:v>107321.99361245053</c:v>
                </c:pt>
                <c:pt idx="82">
                  <c:v>72035.063617568696</c:v>
                </c:pt>
                <c:pt idx="83">
                  <c:v>48275.761258648614</c:v>
                </c:pt>
                <c:pt idx="84">
                  <c:v>31657.499387006232</c:v>
                </c:pt>
                <c:pt idx="85">
                  <c:v>20657.817997978793</c:v>
                </c:pt>
                <c:pt idx="86">
                  <c:v>13449.017596951297</c:v>
                </c:pt>
                <c:pt idx="87">
                  <c:v>8884.9718010613906</c:v>
                </c:pt>
                <c:pt idx="88">
                  <c:v>5831.4480951898868</c:v>
                </c:pt>
                <c:pt idx="89">
                  <c:v>3795.1128601437849</c:v>
                </c:pt>
                <c:pt idx="90">
                  <c:v>2427.6624146530212</c:v>
                </c:pt>
                <c:pt idx="91">
                  <c:v>1563.3238788957167</c:v>
                </c:pt>
                <c:pt idx="92">
                  <c:v>1012.5701382722942</c:v>
                </c:pt>
                <c:pt idx="93">
                  <c:v>654.57748472277683</c:v>
                </c:pt>
                <c:pt idx="94">
                  <c:v>416.10977036205077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453248"/>
        <c:axId val="44455040"/>
      </c:scatterChart>
      <c:valAx>
        <c:axId val="44453248"/>
        <c:scaling>
          <c:logBase val="10"/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44455040"/>
        <c:crosses val="autoZero"/>
        <c:crossBetween val="midCat"/>
      </c:valAx>
      <c:valAx>
        <c:axId val="44455040"/>
        <c:scaling>
          <c:logBase val="10"/>
          <c:orientation val="minMax"/>
        </c:scaling>
        <c:delete val="0"/>
        <c:axPos val="l"/>
        <c:majorGridlines/>
        <c:numFmt formatCode="0.00E+00" sourceLinked="1"/>
        <c:majorTickMark val="out"/>
        <c:minorTickMark val="none"/>
        <c:tickLblPos val="nextTo"/>
        <c:crossAx val="44453248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'Fresh (2)'!$A$2:$A$96</c:f>
              <c:numCache>
                <c:formatCode>General</c:formatCode>
                <c:ptCount val="95"/>
                <c:pt idx="0">
                  <c:v>30000</c:v>
                </c:pt>
                <c:pt idx="1">
                  <c:v>18720</c:v>
                </c:pt>
                <c:pt idx="2">
                  <c:v>11640</c:v>
                </c:pt>
                <c:pt idx="3">
                  <c:v>7260</c:v>
                </c:pt>
                <c:pt idx="4">
                  <c:v>4518</c:v>
                </c:pt>
                <c:pt idx="5">
                  <c:v>2814</c:v>
                </c:pt>
                <c:pt idx="6">
                  <c:v>1752</c:v>
                </c:pt>
                <c:pt idx="7">
                  <c:v>1092</c:v>
                </c:pt>
                <c:pt idx="8">
                  <c:v>678</c:v>
                </c:pt>
                <c:pt idx="9">
                  <c:v>424.2</c:v>
                </c:pt>
                <c:pt idx="10">
                  <c:v>264.60000000000002</c:v>
                </c:pt>
                <c:pt idx="11">
                  <c:v>164.4</c:v>
                </c:pt>
                <c:pt idx="12">
                  <c:v>102.6</c:v>
                </c:pt>
                <c:pt idx="13">
                  <c:v>64.2</c:v>
                </c:pt>
                <c:pt idx="14">
                  <c:v>39.840000000000003</c:v>
                </c:pt>
                <c:pt idx="15">
                  <c:v>24.84</c:v>
                </c:pt>
                <c:pt idx="16">
                  <c:v>15.48</c:v>
                </c:pt>
                <c:pt idx="17">
                  <c:v>9.66</c:v>
                </c:pt>
                <c:pt idx="18">
                  <c:v>6</c:v>
                </c:pt>
                <c:pt idx="19">
                  <c:v>1250</c:v>
                </c:pt>
                <c:pt idx="20">
                  <c:v>780</c:v>
                </c:pt>
                <c:pt idx="21">
                  <c:v>485</c:v>
                </c:pt>
                <c:pt idx="22">
                  <c:v>302.5</c:v>
                </c:pt>
                <c:pt idx="23">
                  <c:v>188.25</c:v>
                </c:pt>
                <c:pt idx="24">
                  <c:v>117.25</c:v>
                </c:pt>
                <c:pt idx="25">
                  <c:v>73</c:v>
                </c:pt>
                <c:pt idx="26">
                  <c:v>45.5</c:v>
                </c:pt>
                <c:pt idx="27">
                  <c:v>28.25</c:v>
                </c:pt>
                <c:pt idx="28">
                  <c:v>17.675000000000001</c:v>
                </c:pt>
                <c:pt idx="29">
                  <c:v>11.025</c:v>
                </c:pt>
                <c:pt idx="30">
                  <c:v>6.85</c:v>
                </c:pt>
                <c:pt idx="31">
                  <c:v>4.2750000000000004</c:v>
                </c:pt>
                <c:pt idx="32">
                  <c:v>2.6749999999999998</c:v>
                </c:pt>
                <c:pt idx="33">
                  <c:v>1.66</c:v>
                </c:pt>
                <c:pt idx="34">
                  <c:v>1.0349999999999999</c:v>
                </c:pt>
                <c:pt idx="35">
                  <c:v>0.64500000000000002</c:v>
                </c:pt>
                <c:pt idx="36">
                  <c:v>0.40250000000000002</c:v>
                </c:pt>
                <c:pt idx="37">
                  <c:v>0.25</c:v>
                </c:pt>
                <c:pt idx="38">
                  <c:v>50</c:v>
                </c:pt>
                <c:pt idx="39">
                  <c:v>31.2</c:v>
                </c:pt>
                <c:pt idx="40">
                  <c:v>19.399999999999999</c:v>
                </c:pt>
                <c:pt idx="41">
                  <c:v>12.1</c:v>
                </c:pt>
                <c:pt idx="42">
                  <c:v>7.53</c:v>
                </c:pt>
                <c:pt idx="43">
                  <c:v>4.6900000000000004</c:v>
                </c:pt>
                <c:pt idx="44">
                  <c:v>2.92</c:v>
                </c:pt>
                <c:pt idx="45">
                  <c:v>1.82</c:v>
                </c:pt>
                <c:pt idx="46">
                  <c:v>1.1299999999999999</c:v>
                </c:pt>
                <c:pt idx="47">
                  <c:v>0.70699999999999996</c:v>
                </c:pt>
                <c:pt idx="48">
                  <c:v>0.441</c:v>
                </c:pt>
                <c:pt idx="49">
                  <c:v>0.27400000000000002</c:v>
                </c:pt>
                <c:pt idx="50">
                  <c:v>0.17100000000000001</c:v>
                </c:pt>
                <c:pt idx="51">
                  <c:v>0.107</c:v>
                </c:pt>
                <c:pt idx="52">
                  <c:v>6.6400000000000001E-2</c:v>
                </c:pt>
                <c:pt idx="53">
                  <c:v>4.1399999999999999E-2</c:v>
                </c:pt>
                <c:pt idx="54">
                  <c:v>2.58E-2</c:v>
                </c:pt>
                <c:pt idx="55">
                  <c:v>1.61E-2</c:v>
                </c:pt>
                <c:pt idx="56">
                  <c:v>0.01</c:v>
                </c:pt>
                <c:pt idx="57">
                  <c:v>2.5</c:v>
                </c:pt>
                <c:pt idx="58">
                  <c:v>1.56</c:v>
                </c:pt>
                <c:pt idx="59">
                  <c:v>0.97</c:v>
                </c:pt>
                <c:pt idx="60">
                  <c:v>0.60499999999999998</c:v>
                </c:pt>
                <c:pt idx="61">
                  <c:v>0.3765</c:v>
                </c:pt>
                <c:pt idx="62">
                  <c:v>0.23449999999999999</c:v>
                </c:pt>
                <c:pt idx="63">
                  <c:v>0.14599999999999999</c:v>
                </c:pt>
                <c:pt idx="64">
                  <c:v>9.0999999999999998E-2</c:v>
                </c:pt>
                <c:pt idx="65">
                  <c:v>5.6500000000000002E-2</c:v>
                </c:pt>
                <c:pt idx="66">
                  <c:v>3.5349999999999999E-2</c:v>
                </c:pt>
                <c:pt idx="67">
                  <c:v>2.205E-2</c:v>
                </c:pt>
                <c:pt idx="68">
                  <c:v>1.37E-2</c:v>
                </c:pt>
                <c:pt idx="69">
                  <c:v>8.5500000000000003E-3</c:v>
                </c:pt>
                <c:pt idx="70">
                  <c:v>5.3499999999999997E-3</c:v>
                </c:pt>
                <c:pt idx="71">
                  <c:v>3.32E-3</c:v>
                </c:pt>
                <c:pt idx="72">
                  <c:v>2.0699999999999998E-3</c:v>
                </c:pt>
                <c:pt idx="73">
                  <c:v>1.2899999999999999E-3</c:v>
                </c:pt>
                <c:pt idx="74" formatCode="0.00E+00">
                  <c:v>8.0500000000000005E-4</c:v>
                </c:pt>
                <c:pt idx="75" formatCode="0.00E+00">
                  <c:v>5.0000000000000001E-4</c:v>
                </c:pt>
                <c:pt idx="76">
                  <c:v>0.2</c:v>
                </c:pt>
                <c:pt idx="77">
                  <c:v>0.12479999999999999</c:v>
                </c:pt>
                <c:pt idx="78">
                  <c:v>7.7600000000000002E-2</c:v>
                </c:pt>
                <c:pt idx="79">
                  <c:v>4.8399999999999999E-2</c:v>
                </c:pt>
                <c:pt idx="80">
                  <c:v>3.0120000000000001E-2</c:v>
                </c:pt>
                <c:pt idx="81">
                  <c:v>1.8759999999999999E-2</c:v>
                </c:pt>
                <c:pt idx="82">
                  <c:v>1.1679999999999999E-2</c:v>
                </c:pt>
                <c:pt idx="83">
                  <c:v>7.28E-3</c:v>
                </c:pt>
                <c:pt idx="84">
                  <c:v>4.5199999999999997E-3</c:v>
                </c:pt>
                <c:pt idx="85">
                  <c:v>2.8300000000000001E-3</c:v>
                </c:pt>
                <c:pt idx="86">
                  <c:v>1.7600000000000001E-3</c:v>
                </c:pt>
                <c:pt idx="87">
                  <c:v>1.1000000000000001E-3</c:v>
                </c:pt>
                <c:pt idx="88" formatCode="0.00E+00">
                  <c:v>6.8400000000000004E-4</c:v>
                </c:pt>
                <c:pt idx="89" formatCode="0.00E+00">
                  <c:v>4.28E-4</c:v>
                </c:pt>
                <c:pt idx="90" formatCode="0.00E+00">
                  <c:v>2.656E-4</c:v>
                </c:pt>
                <c:pt idx="91" formatCode="0.00E+00">
                  <c:v>1.6559999999999999E-4</c:v>
                </c:pt>
                <c:pt idx="92" formatCode="0.00E+00">
                  <c:v>1.032E-4</c:v>
                </c:pt>
                <c:pt idx="93" formatCode="0.00E+00">
                  <c:v>6.4399999999999993E-5</c:v>
                </c:pt>
                <c:pt idx="94" formatCode="0.00E+00">
                  <c:v>4.0000000000000003E-5</c:v>
                </c:pt>
              </c:numCache>
            </c:numRef>
          </c:xVal>
          <c:yVal>
            <c:numRef>
              <c:f>'Fresh (2)'!$C$2:$C$96</c:f>
              <c:numCache>
                <c:formatCode>General</c:formatCode>
                <c:ptCount val="95"/>
                <c:pt idx="0">
                  <c:v>22.32</c:v>
                </c:pt>
                <c:pt idx="1">
                  <c:v>23.88</c:v>
                </c:pt>
                <c:pt idx="2">
                  <c:v>25.29</c:v>
                </c:pt>
                <c:pt idx="3">
                  <c:v>26.88</c:v>
                </c:pt>
                <c:pt idx="4">
                  <c:v>28.35</c:v>
                </c:pt>
                <c:pt idx="5">
                  <c:v>29.88</c:v>
                </c:pt>
                <c:pt idx="6">
                  <c:v>31.51</c:v>
                </c:pt>
                <c:pt idx="7">
                  <c:v>33.090000000000003</c:v>
                </c:pt>
                <c:pt idx="8">
                  <c:v>34.68</c:v>
                </c:pt>
                <c:pt idx="9">
                  <c:v>36.54</c:v>
                </c:pt>
                <c:pt idx="10">
                  <c:v>38.33</c:v>
                </c:pt>
                <c:pt idx="11">
                  <c:v>40.119999999999997</c:v>
                </c:pt>
                <c:pt idx="12">
                  <c:v>42.01</c:v>
                </c:pt>
                <c:pt idx="13">
                  <c:v>43.93</c:v>
                </c:pt>
                <c:pt idx="14">
                  <c:v>45.92</c:v>
                </c:pt>
                <c:pt idx="15">
                  <c:v>47.92</c:v>
                </c:pt>
                <c:pt idx="16">
                  <c:v>49.83</c:v>
                </c:pt>
                <c:pt idx="17">
                  <c:v>51.78</c:v>
                </c:pt>
                <c:pt idx="18">
                  <c:v>53.75</c:v>
                </c:pt>
                <c:pt idx="19">
                  <c:v>33.04</c:v>
                </c:pt>
                <c:pt idx="20">
                  <c:v>34.71</c:v>
                </c:pt>
                <c:pt idx="21">
                  <c:v>36.380000000000003</c:v>
                </c:pt>
                <c:pt idx="22">
                  <c:v>38.020000000000003</c:v>
                </c:pt>
                <c:pt idx="23">
                  <c:v>39.69</c:v>
                </c:pt>
                <c:pt idx="24">
                  <c:v>41.42</c:v>
                </c:pt>
                <c:pt idx="25">
                  <c:v>43.21</c:v>
                </c:pt>
                <c:pt idx="26">
                  <c:v>45.02</c:v>
                </c:pt>
                <c:pt idx="27">
                  <c:v>46.88</c:v>
                </c:pt>
                <c:pt idx="28">
                  <c:v>48.81</c:v>
                </c:pt>
                <c:pt idx="29">
                  <c:v>50.79</c:v>
                </c:pt>
                <c:pt idx="30">
                  <c:v>52.8</c:v>
                </c:pt>
                <c:pt idx="31">
                  <c:v>54.86</c:v>
                </c:pt>
                <c:pt idx="32">
                  <c:v>56.95</c:v>
                </c:pt>
                <c:pt idx="33">
                  <c:v>59.04</c:v>
                </c:pt>
                <c:pt idx="34">
                  <c:v>61.15</c:v>
                </c:pt>
                <c:pt idx="35">
                  <c:v>63.22</c:v>
                </c:pt>
                <c:pt idx="36">
                  <c:v>65.12</c:v>
                </c:pt>
                <c:pt idx="37">
                  <c:v>66.930000000000007</c:v>
                </c:pt>
                <c:pt idx="38">
                  <c:v>45.62</c:v>
                </c:pt>
                <c:pt idx="39">
                  <c:v>47.88</c:v>
                </c:pt>
                <c:pt idx="40">
                  <c:v>49.89</c:v>
                </c:pt>
                <c:pt idx="41">
                  <c:v>51.81</c:v>
                </c:pt>
                <c:pt idx="42">
                  <c:v>53.72</c:v>
                </c:pt>
                <c:pt idx="43">
                  <c:v>55.64</c:v>
                </c:pt>
                <c:pt idx="44">
                  <c:v>57.56</c:v>
                </c:pt>
                <c:pt idx="45">
                  <c:v>59.48</c:v>
                </c:pt>
                <c:pt idx="46">
                  <c:v>61.38</c:v>
                </c:pt>
                <c:pt idx="47">
                  <c:v>63.26</c:v>
                </c:pt>
                <c:pt idx="48">
                  <c:v>65.069999999999993</c:v>
                </c:pt>
                <c:pt idx="49">
                  <c:v>66.81</c:v>
                </c:pt>
                <c:pt idx="50">
                  <c:v>68.459999999999994</c:v>
                </c:pt>
                <c:pt idx="51">
                  <c:v>70.05</c:v>
                </c:pt>
                <c:pt idx="52">
                  <c:v>71.58</c:v>
                </c:pt>
                <c:pt idx="53">
                  <c:v>73.05</c:v>
                </c:pt>
                <c:pt idx="54">
                  <c:v>74.459999999999994</c:v>
                </c:pt>
                <c:pt idx="55">
                  <c:v>75.760000000000005</c:v>
                </c:pt>
                <c:pt idx="56">
                  <c:v>77.040000000000006</c:v>
                </c:pt>
                <c:pt idx="57">
                  <c:v>59.7</c:v>
                </c:pt>
                <c:pt idx="58">
                  <c:v>61.17</c:v>
                </c:pt>
                <c:pt idx="59">
                  <c:v>62.86</c:v>
                </c:pt>
                <c:pt idx="60">
                  <c:v>65.12</c:v>
                </c:pt>
                <c:pt idx="61">
                  <c:v>67.010000000000005</c:v>
                </c:pt>
                <c:pt idx="62">
                  <c:v>68.66</c:v>
                </c:pt>
                <c:pt idx="63">
                  <c:v>70.209999999999994</c:v>
                </c:pt>
                <c:pt idx="64">
                  <c:v>71.67</c:v>
                </c:pt>
                <c:pt idx="65">
                  <c:v>73.05</c:v>
                </c:pt>
                <c:pt idx="66">
                  <c:v>74.349999999999994</c:v>
                </c:pt>
                <c:pt idx="67">
                  <c:v>75.58</c:v>
                </c:pt>
                <c:pt idx="68">
                  <c:v>76.760000000000005</c:v>
                </c:pt>
                <c:pt idx="69">
                  <c:v>77.900000000000006</c:v>
                </c:pt>
                <c:pt idx="70">
                  <c:v>79.03</c:v>
                </c:pt>
                <c:pt idx="71">
                  <c:v>80.14</c:v>
                </c:pt>
                <c:pt idx="72">
                  <c:v>81.3</c:v>
                </c:pt>
                <c:pt idx="73">
                  <c:v>82.5</c:v>
                </c:pt>
                <c:pt idx="74">
                  <c:v>83.71</c:v>
                </c:pt>
                <c:pt idx="75">
                  <c:v>0</c:v>
                </c:pt>
                <c:pt idx="76">
                  <c:v>0</c:v>
                </c:pt>
                <c:pt idx="77">
                  <c:v>78.040000000000006</c:v>
                </c:pt>
                <c:pt idx="78">
                  <c:v>74.06</c:v>
                </c:pt>
                <c:pt idx="79">
                  <c:v>75.349999999999994</c:v>
                </c:pt>
                <c:pt idx="80">
                  <c:v>76.08</c:v>
                </c:pt>
                <c:pt idx="81">
                  <c:v>77.13</c:v>
                </c:pt>
                <c:pt idx="82">
                  <c:v>78.33</c:v>
                </c:pt>
                <c:pt idx="83">
                  <c:v>79.31</c:v>
                </c:pt>
                <c:pt idx="84">
                  <c:v>80.17</c:v>
                </c:pt>
                <c:pt idx="85">
                  <c:v>81.069999999999993</c:v>
                </c:pt>
                <c:pt idx="86">
                  <c:v>81.93</c:v>
                </c:pt>
                <c:pt idx="87">
                  <c:v>82.79</c:v>
                </c:pt>
                <c:pt idx="88">
                  <c:v>83.65</c:v>
                </c:pt>
                <c:pt idx="89">
                  <c:v>84.57</c:v>
                </c:pt>
                <c:pt idx="90">
                  <c:v>85.48</c:v>
                </c:pt>
                <c:pt idx="91">
                  <c:v>86.46</c:v>
                </c:pt>
                <c:pt idx="92">
                  <c:v>87.57</c:v>
                </c:pt>
                <c:pt idx="93">
                  <c:v>88.56</c:v>
                </c:pt>
                <c:pt idx="94">
                  <c:v>89.4</c:v>
                </c:pt>
              </c:numCache>
            </c:numRef>
          </c:yVal>
          <c:smooth val="0"/>
        </c:ser>
        <c:ser>
          <c:idx val="1"/>
          <c:order val="1"/>
          <c:spPr>
            <a:ln w="28575">
              <a:noFill/>
            </a:ln>
          </c:spPr>
          <c:xVal>
            <c:numRef>
              <c:f>'Fresh (2)'!$A$2:$A$96</c:f>
              <c:numCache>
                <c:formatCode>General</c:formatCode>
                <c:ptCount val="95"/>
                <c:pt idx="0">
                  <c:v>30000</c:v>
                </c:pt>
                <c:pt idx="1">
                  <c:v>18720</c:v>
                </c:pt>
                <c:pt idx="2">
                  <c:v>11640</c:v>
                </c:pt>
                <c:pt idx="3">
                  <c:v>7260</c:v>
                </c:pt>
                <c:pt idx="4">
                  <c:v>4518</c:v>
                </c:pt>
                <c:pt idx="5">
                  <c:v>2814</c:v>
                </c:pt>
                <c:pt idx="6">
                  <c:v>1752</c:v>
                </c:pt>
                <c:pt idx="7">
                  <c:v>1092</c:v>
                </c:pt>
                <c:pt idx="8">
                  <c:v>678</c:v>
                </c:pt>
                <c:pt idx="9">
                  <c:v>424.2</c:v>
                </c:pt>
                <c:pt idx="10">
                  <c:v>264.60000000000002</c:v>
                </c:pt>
                <c:pt idx="11">
                  <c:v>164.4</c:v>
                </c:pt>
                <c:pt idx="12">
                  <c:v>102.6</c:v>
                </c:pt>
                <c:pt idx="13">
                  <c:v>64.2</c:v>
                </c:pt>
                <c:pt idx="14">
                  <c:v>39.840000000000003</c:v>
                </c:pt>
                <c:pt idx="15">
                  <c:v>24.84</c:v>
                </c:pt>
                <c:pt idx="16">
                  <c:v>15.48</c:v>
                </c:pt>
                <c:pt idx="17">
                  <c:v>9.66</c:v>
                </c:pt>
                <c:pt idx="18">
                  <c:v>6</c:v>
                </c:pt>
                <c:pt idx="19">
                  <c:v>1250</c:v>
                </c:pt>
                <c:pt idx="20">
                  <c:v>780</c:v>
                </c:pt>
                <c:pt idx="21">
                  <c:v>485</c:v>
                </c:pt>
                <c:pt idx="22">
                  <c:v>302.5</c:v>
                </c:pt>
                <c:pt idx="23">
                  <c:v>188.25</c:v>
                </c:pt>
                <c:pt idx="24">
                  <c:v>117.25</c:v>
                </c:pt>
                <c:pt idx="25">
                  <c:v>73</c:v>
                </c:pt>
                <c:pt idx="26">
                  <c:v>45.5</c:v>
                </c:pt>
                <c:pt idx="27">
                  <c:v>28.25</c:v>
                </c:pt>
                <c:pt idx="28">
                  <c:v>17.675000000000001</c:v>
                </c:pt>
                <c:pt idx="29">
                  <c:v>11.025</c:v>
                </c:pt>
                <c:pt idx="30">
                  <c:v>6.85</c:v>
                </c:pt>
                <c:pt idx="31">
                  <c:v>4.2750000000000004</c:v>
                </c:pt>
                <c:pt idx="32">
                  <c:v>2.6749999999999998</c:v>
                </c:pt>
                <c:pt idx="33">
                  <c:v>1.66</c:v>
                </c:pt>
                <c:pt idx="34">
                  <c:v>1.0349999999999999</c:v>
                </c:pt>
                <c:pt idx="35">
                  <c:v>0.64500000000000002</c:v>
                </c:pt>
                <c:pt idx="36">
                  <c:v>0.40250000000000002</c:v>
                </c:pt>
                <c:pt idx="37">
                  <c:v>0.25</c:v>
                </c:pt>
                <c:pt idx="38">
                  <c:v>50</c:v>
                </c:pt>
                <c:pt idx="39">
                  <c:v>31.2</c:v>
                </c:pt>
                <c:pt idx="40">
                  <c:v>19.399999999999999</c:v>
                </c:pt>
                <c:pt idx="41">
                  <c:v>12.1</c:v>
                </c:pt>
                <c:pt idx="42">
                  <c:v>7.53</c:v>
                </c:pt>
                <c:pt idx="43">
                  <c:v>4.6900000000000004</c:v>
                </c:pt>
                <c:pt idx="44">
                  <c:v>2.92</c:v>
                </c:pt>
                <c:pt idx="45">
                  <c:v>1.82</c:v>
                </c:pt>
                <c:pt idx="46">
                  <c:v>1.1299999999999999</c:v>
                </c:pt>
                <c:pt idx="47">
                  <c:v>0.70699999999999996</c:v>
                </c:pt>
                <c:pt idx="48">
                  <c:v>0.441</c:v>
                </c:pt>
                <c:pt idx="49">
                  <c:v>0.27400000000000002</c:v>
                </c:pt>
                <c:pt idx="50">
                  <c:v>0.17100000000000001</c:v>
                </c:pt>
                <c:pt idx="51">
                  <c:v>0.107</c:v>
                </c:pt>
                <c:pt idx="52">
                  <c:v>6.6400000000000001E-2</c:v>
                </c:pt>
                <c:pt idx="53">
                  <c:v>4.1399999999999999E-2</c:v>
                </c:pt>
                <c:pt idx="54">
                  <c:v>2.58E-2</c:v>
                </c:pt>
                <c:pt idx="55">
                  <c:v>1.61E-2</c:v>
                </c:pt>
                <c:pt idx="56">
                  <c:v>0.01</c:v>
                </c:pt>
                <c:pt idx="57">
                  <c:v>2.5</c:v>
                </c:pt>
                <c:pt idx="58">
                  <c:v>1.56</c:v>
                </c:pt>
                <c:pt idx="59">
                  <c:v>0.97</c:v>
                </c:pt>
                <c:pt idx="60">
                  <c:v>0.60499999999999998</c:v>
                </c:pt>
                <c:pt idx="61">
                  <c:v>0.3765</c:v>
                </c:pt>
                <c:pt idx="62">
                  <c:v>0.23449999999999999</c:v>
                </c:pt>
                <c:pt idx="63">
                  <c:v>0.14599999999999999</c:v>
                </c:pt>
                <c:pt idx="64">
                  <c:v>9.0999999999999998E-2</c:v>
                </c:pt>
                <c:pt idx="65">
                  <c:v>5.6500000000000002E-2</c:v>
                </c:pt>
                <c:pt idx="66">
                  <c:v>3.5349999999999999E-2</c:v>
                </c:pt>
                <c:pt idx="67">
                  <c:v>2.205E-2</c:v>
                </c:pt>
                <c:pt idx="68">
                  <c:v>1.37E-2</c:v>
                </c:pt>
                <c:pt idx="69">
                  <c:v>8.5500000000000003E-3</c:v>
                </c:pt>
                <c:pt idx="70">
                  <c:v>5.3499999999999997E-3</c:v>
                </c:pt>
                <c:pt idx="71">
                  <c:v>3.32E-3</c:v>
                </c:pt>
                <c:pt idx="72">
                  <c:v>2.0699999999999998E-3</c:v>
                </c:pt>
                <c:pt idx="73">
                  <c:v>1.2899999999999999E-3</c:v>
                </c:pt>
                <c:pt idx="74" formatCode="0.00E+00">
                  <c:v>8.0500000000000005E-4</c:v>
                </c:pt>
                <c:pt idx="75" formatCode="0.00E+00">
                  <c:v>5.0000000000000001E-4</c:v>
                </c:pt>
                <c:pt idx="76">
                  <c:v>0.2</c:v>
                </c:pt>
                <c:pt idx="77">
                  <c:v>0.12479999999999999</c:v>
                </c:pt>
                <c:pt idx="78">
                  <c:v>7.7600000000000002E-2</c:v>
                </c:pt>
                <c:pt idx="79">
                  <c:v>4.8399999999999999E-2</c:v>
                </c:pt>
                <c:pt idx="80">
                  <c:v>3.0120000000000001E-2</c:v>
                </c:pt>
                <c:pt idx="81">
                  <c:v>1.8759999999999999E-2</c:v>
                </c:pt>
                <c:pt idx="82">
                  <c:v>1.1679999999999999E-2</c:v>
                </c:pt>
                <c:pt idx="83">
                  <c:v>7.28E-3</c:v>
                </c:pt>
                <c:pt idx="84">
                  <c:v>4.5199999999999997E-3</c:v>
                </c:pt>
                <c:pt idx="85">
                  <c:v>2.8300000000000001E-3</c:v>
                </c:pt>
                <c:pt idx="86">
                  <c:v>1.7600000000000001E-3</c:v>
                </c:pt>
                <c:pt idx="87">
                  <c:v>1.1000000000000001E-3</c:v>
                </c:pt>
                <c:pt idx="88" formatCode="0.00E+00">
                  <c:v>6.8400000000000004E-4</c:v>
                </c:pt>
                <c:pt idx="89" formatCode="0.00E+00">
                  <c:v>4.28E-4</c:v>
                </c:pt>
                <c:pt idx="90" formatCode="0.00E+00">
                  <c:v>2.656E-4</c:v>
                </c:pt>
                <c:pt idx="91" formatCode="0.00E+00">
                  <c:v>1.6559999999999999E-4</c:v>
                </c:pt>
                <c:pt idx="92" formatCode="0.00E+00">
                  <c:v>1.032E-4</c:v>
                </c:pt>
                <c:pt idx="93" formatCode="0.00E+00">
                  <c:v>6.4399999999999993E-5</c:v>
                </c:pt>
                <c:pt idx="94" formatCode="0.00E+00">
                  <c:v>4.0000000000000003E-5</c:v>
                </c:pt>
              </c:numCache>
            </c:numRef>
          </c:xVal>
          <c:yVal>
            <c:numRef>
              <c:f>'Fresh (2)'!$H$2:$H$96</c:f>
              <c:numCache>
                <c:formatCode>General</c:formatCode>
                <c:ptCount val="95"/>
                <c:pt idx="0">
                  <c:v>10.990855923414767</c:v>
                </c:pt>
                <c:pt idx="1">
                  <c:v>16.344104115948436</c:v>
                </c:pt>
                <c:pt idx="2">
                  <c:v>22.375415259133643</c:v>
                </c:pt>
                <c:pt idx="3">
                  <c:v>26.881668513060013</c:v>
                </c:pt>
                <c:pt idx="4">
                  <c:v>28.447934902126715</c:v>
                </c:pt>
                <c:pt idx="5">
                  <c:v>28.591046838067147</c:v>
                </c:pt>
                <c:pt idx="6">
                  <c:v>29.992957647303861</c:v>
                </c:pt>
                <c:pt idx="7">
                  <c:v>33.080675315286257</c:v>
                </c:pt>
                <c:pt idx="8">
                  <c:v>35.688022871623403</c:v>
                </c:pt>
                <c:pt idx="9">
                  <c:v>36.009636965871323</c:v>
                </c:pt>
                <c:pt idx="10">
                  <c:v>35.508580804507353</c:v>
                </c:pt>
                <c:pt idx="11">
                  <c:v>36.913587091422578</c:v>
                </c:pt>
                <c:pt idx="12">
                  <c:v>40.563819891463702</c:v>
                </c:pt>
                <c:pt idx="13">
                  <c:v>43.972005069693964</c:v>
                </c:pt>
                <c:pt idx="14">
                  <c:v>44.988001755549519</c:v>
                </c:pt>
                <c:pt idx="15">
                  <c:v>44.655366567104132</c:v>
                </c:pt>
                <c:pt idx="16">
                  <c:v>46.018772508794648</c:v>
                </c:pt>
                <c:pt idx="17">
                  <c:v>49.978028655963058</c:v>
                </c:pt>
                <c:pt idx="18">
                  <c:v>54.243719215148765</c:v>
                </c:pt>
                <c:pt idx="19">
                  <c:v>32.124606231002417</c:v>
                </c:pt>
                <c:pt idx="20">
                  <c:v>35.132367225936648</c:v>
                </c:pt>
                <c:pt idx="21">
                  <c:v>36.120980697290314</c:v>
                </c:pt>
                <c:pt idx="22">
                  <c:v>35.557932186562816</c:v>
                </c:pt>
                <c:pt idx="23">
                  <c:v>36.229861789682765</c:v>
                </c:pt>
                <c:pt idx="24">
                  <c:v>39.4154401802517</c:v>
                </c:pt>
                <c:pt idx="25">
                  <c:v>43.230309874124764</c:v>
                </c:pt>
                <c:pt idx="26">
                  <c:v>44.957214792954382</c:v>
                </c:pt>
                <c:pt idx="27">
                  <c:v>44.698114001151957</c:v>
                </c:pt>
                <c:pt idx="28">
                  <c:v>45.342077542339119</c:v>
                </c:pt>
                <c:pt idx="29">
                  <c:v>48.70158858256228</c:v>
                </c:pt>
                <c:pt idx="30">
                  <c:v>53.216976894332738</c:v>
                </c:pt>
                <c:pt idx="31">
                  <c:v>55.911970158233679</c:v>
                </c:pt>
                <c:pt idx="32">
                  <c:v>56.172188583921752</c:v>
                </c:pt>
                <c:pt idx="33">
                  <c:v>56.214018728229107</c:v>
                </c:pt>
                <c:pt idx="34">
                  <c:v>58.297038820219193</c:v>
                </c:pt>
                <c:pt idx="35">
                  <c:v>61.620397314339918</c:v>
                </c:pt>
                <c:pt idx="36">
                  <c:v>63.75080052769286</c:v>
                </c:pt>
                <c:pt idx="37">
                  <c:v>64.000251550856646</c:v>
                </c:pt>
                <c:pt idx="38">
                  <c:v>44.830206242344254</c:v>
                </c:pt>
                <c:pt idx="39">
                  <c:v>44.78686273423952</c:v>
                </c:pt>
                <c:pt idx="40">
                  <c:v>45.010599195321547</c:v>
                </c:pt>
                <c:pt idx="41">
                  <c:v>47.857145381545457</c:v>
                </c:pt>
                <c:pt idx="42">
                  <c:v>52.38423089843721</c:v>
                </c:pt>
                <c:pt idx="43">
                  <c:v>55.60194378866538</c:v>
                </c:pt>
                <c:pt idx="44">
                  <c:v>56.231794079058517</c:v>
                </c:pt>
                <c:pt idx="45">
                  <c:v>56.081794839415679</c:v>
                </c:pt>
                <c:pt idx="46">
                  <c:v>57.748193049380795</c:v>
                </c:pt>
                <c:pt idx="47">
                  <c:v>61.00105899712343</c:v>
                </c:pt>
                <c:pt idx="48">
                  <c:v>63.503070633910369</c:v>
                </c:pt>
                <c:pt idx="49">
                  <c:v>64.038523635309133</c:v>
                </c:pt>
                <c:pt idx="50">
                  <c:v>64.052425570622674</c:v>
                </c:pt>
                <c:pt idx="51">
                  <c:v>65.85612057034237</c:v>
                </c:pt>
                <c:pt idx="52">
                  <c:v>69.573258494874281</c:v>
                </c:pt>
                <c:pt idx="53">
                  <c:v>73.068331207016485</c:v>
                </c:pt>
                <c:pt idx="54">
                  <c:v>75.026411962415324</c:v>
                </c:pt>
                <c:pt idx="55">
                  <c:v>75.818895285452996</c:v>
                </c:pt>
                <c:pt idx="56">
                  <c:v>76.781291857934562</c:v>
                </c:pt>
                <c:pt idx="57">
                  <c:v>56.1190984462853</c:v>
                </c:pt>
                <c:pt idx="58">
                  <c:v>56.353337111952015</c:v>
                </c:pt>
                <c:pt idx="59">
                  <c:v>58.734201213318805</c:v>
                </c:pt>
                <c:pt idx="60">
                  <c:v>62.02285675307342</c:v>
                </c:pt>
                <c:pt idx="61">
                  <c:v>63.881327824740232</c:v>
                </c:pt>
                <c:pt idx="62">
                  <c:v>63.970945588859394</c:v>
                </c:pt>
                <c:pt idx="63">
                  <c:v>64.391543570526579</c:v>
                </c:pt>
                <c:pt idx="64">
                  <c:v>66.993574058146706</c:v>
                </c:pt>
                <c:pt idx="65">
                  <c:v>70.892662632335941</c:v>
                </c:pt>
                <c:pt idx="66">
                  <c:v>73.908689906877896</c:v>
                </c:pt>
                <c:pt idx="67">
                  <c:v>75.359062025449603</c:v>
                </c:pt>
                <c:pt idx="68">
                  <c:v>76.066325975301282</c:v>
                </c:pt>
                <c:pt idx="69">
                  <c:v>77.269232765310846</c:v>
                </c:pt>
                <c:pt idx="70">
                  <c:v>78.928317646850658</c:v>
                </c:pt>
                <c:pt idx="71">
                  <c:v>80.105845692773826</c:v>
                </c:pt>
                <c:pt idx="72">
                  <c:v>80.394360081027159</c:v>
                </c:pt>
                <c:pt idx="73">
                  <c:v>80.455471873546614</c:v>
                </c:pt>
                <c:pt idx="74">
                  <c:v>81.146201464719496</c:v>
                </c:pt>
                <c:pt idx="75">
                  <c:v>82.334818541668582</c:v>
                </c:pt>
                <c:pt idx="76">
                  <c:v>63.940589191592842</c:v>
                </c:pt>
                <c:pt idx="77">
                  <c:v>64.998657740057638</c:v>
                </c:pt>
                <c:pt idx="78">
                  <c:v>68.268050810054675</c:v>
                </c:pt>
                <c:pt idx="79">
                  <c:v>72.052623608311634</c:v>
                </c:pt>
                <c:pt idx="80">
                  <c:v>74.563963668691315</c:v>
                </c:pt>
                <c:pt idx="81">
                  <c:v>75.610222270143851</c:v>
                </c:pt>
                <c:pt idx="82">
                  <c:v>76.382918060839344</c:v>
                </c:pt>
                <c:pt idx="83">
                  <c:v>77.832575158320381</c:v>
                </c:pt>
                <c:pt idx="84">
                  <c:v>79.445851905016369</c:v>
                </c:pt>
                <c:pt idx="85">
                  <c:v>80.286980110841256</c:v>
                </c:pt>
                <c:pt idx="86">
                  <c:v>80.387958754311725</c:v>
                </c:pt>
                <c:pt idx="87">
                  <c:v>80.598844696320597</c:v>
                </c:pt>
                <c:pt idx="88">
                  <c:v>81.537740502034495</c:v>
                </c:pt>
                <c:pt idx="89">
                  <c:v>82.688288917408329</c:v>
                </c:pt>
                <c:pt idx="90">
                  <c:v>83.383873230467472</c:v>
                </c:pt>
                <c:pt idx="91">
                  <c:v>83.6162130944182</c:v>
                </c:pt>
                <c:pt idx="92">
                  <c:v>84.034514735114215</c:v>
                </c:pt>
                <c:pt idx="93">
                  <c:v>85.064277252247834</c:v>
                </c:pt>
                <c:pt idx="94">
                  <c:v>86.382690240745134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469248"/>
        <c:axId val="44487424"/>
      </c:scatterChart>
      <c:valAx>
        <c:axId val="44469248"/>
        <c:scaling>
          <c:logBase val="10"/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44487424"/>
        <c:crosses val="autoZero"/>
        <c:crossBetween val="midCat"/>
      </c:valAx>
      <c:valAx>
        <c:axId val="44487424"/>
        <c:scaling>
          <c:logBase val="10"/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44469248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trendline>
            <c:trendlineType val="linear"/>
            <c:dispRSqr val="1"/>
            <c:dispEq val="1"/>
            <c:trendlineLbl>
              <c:numFmt formatCode="General" sourceLinked="0"/>
            </c:trendlineLbl>
          </c:trendline>
          <c:xVal>
            <c:numRef>
              <c:f>CAM!$I$13:$I$25</c:f>
              <c:numCache>
                <c:formatCode>0.000</c:formatCode>
                <c:ptCount val="13"/>
                <c:pt idx="0">
                  <c:v>1.038E-2</c:v>
                </c:pt>
                <c:pt idx="1">
                  <c:v>1.4279999999999999E-2</c:v>
                </c:pt>
                <c:pt idx="2">
                  <c:v>1.7899999999999999E-2</c:v>
                </c:pt>
                <c:pt idx="3">
                  <c:v>2.265E-2</c:v>
                </c:pt>
                <c:pt idx="4">
                  <c:v>2.6929999999999999E-2</c:v>
                </c:pt>
                <c:pt idx="5">
                  <c:v>3.7900000000000003E-2</c:v>
                </c:pt>
                <c:pt idx="6">
                  <c:v>1.316E-2</c:v>
                </c:pt>
                <c:pt idx="7">
                  <c:v>3.891E-2</c:v>
                </c:pt>
                <c:pt idx="9">
                  <c:v>3.5400000000000001E-2</c:v>
                </c:pt>
                <c:pt idx="10">
                  <c:v>3.7740000000000003E-2</c:v>
                </c:pt>
                <c:pt idx="11">
                  <c:v>4.1340000000000002E-2</c:v>
                </c:pt>
                <c:pt idx="12">
                  <c:v>4.2349999999999999E-2</c:v>
                </c:pt>
              </c:numCache>
            </c:numRef>
          </c:xVal>
          <c:yVal>
            <c:numRef>
              <c:f>CAM!$G$13:$G$25</c:f>
              <c:numCache>
                <c:formatCode>0.000</c:formatCode>
                <c:ptCount val="13"/>
                <c:pt idx="0">
                  <c:v>0.16569999999999999</c:v>
                </c:pt>
                <c:pt idx="1">
                  <c:v>0.15529999999999999</c:v>
                </c:pt>
                <c:pt idx="2">
                  <c:v>0.14319999999999999</c:v>
                </c:pt>
                <c:pt idx="3">
                  <c:v>0.13489999999999999</c:v>
                </c:pt>
                <c:pt idx="4">
                  <c:v>0.12570000000000001</c:v>
                </c:pt>
                <c:pt idx="5">
                  <c:v>0.1012</c:v>
                </c:pt>
                <c:pt idx="6">
                  <c:v>0.16209999999999999</c:v>
                </c:pt>
                <c:pt idx="7">
                  <c:v>7.7520000000000006E-2</c:v>
                </c:pt>
                <c:pt idx="9">
                  <c:v>0.1174</c:v>
                </c:pt>
                <c:pt idx="10">
                  <c:v>0.1031</c:v>
                </c:pt>
                <c:pt idx="11">
                  <c:v>0.1013</c:v>
                </c:pt>
                <c:pt idx="12">
                  <c:v>9.7850000000000006E-2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987904"/>
        <c:axId val="44989440"/>
      </c:scatterChart>
      <c:valAx>
        <c:axId val="44987904"/>
        <c:scaling>
          <c:orientation val="minMax"/>
        </c:scaling>
        <c:delete val="0"/>
        <c:axPos val="b"/>
        <c:numFmt formatCode="0.000" sourceLinked="1"/>
        <c:majorTickMark val="out"/>
        <c:minorTickMark val="none"/>
        <c:tickLblPos val="nextTo"/>
        <c:crossAx val="44989440"/>
        <c:crosses val="autoZero"/>
        <c:crossBetween val="midCat"/>
      </c:valAx>
      <c:valAx>
        <c:axId val="44989440"/>
        <c:scaling>
          <c:orientation val="minMax"/>
        </c:scaling>
        <c:delete val="0"/>
        <c:axPos val="l"/>
        <c:majorGridlines/>
        <c:numFmt formatCode="0.000" sourceLinked="1"/>
        <c:majorTickMark val="out"/>
        <c:minorTickMark val="none"/>
        <c:tickLblPos val="nextTo"/>
        <c:crossAx val="44987904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RTFOT!$A$2:$A$96</c:f>
              <c:numCache>
                <c:formatCode>0.0000</c:formatCode>
                <c:ptCount val="95"/>
                <c:pt idx="0">
                  <c:v>30000</c:v>
                </c:pt>
                <c:pt idx="1">
                  <c:v>18720</c:v>
                </c:pt>
                <c:pt idx="2">
                  <c:v>11640</c:v>
                </c:pt>
                <c:pt idx="3">
                  <c:v>7260</c:v>
                </c:pt>
                <c:pt idx="4">
                  <c:v>4518</c:v>
                </c:pt>
                <c:pt idx="5">
                  <c:v>2814.0000000000005</c:v>
                </c:pt>
                <c:pt idx="6">
                  <c:v>1752</c:v>
                </c:pt>
                <c:pt idx="7">
                  <c:v>1092</c:v>
                </c:pt>
                <c:pt idx="8">
                  <c:v>677.99999999999989</c:v>
                </c:pt>
                <c:pt idx="9">
                  <c:v>424.2</c:v>
                </c:pt>
                <c:pt idx="10">
                  <c:v>264.60000000000002</c:v>
                </c:pt>
                <c:pt idx="11">
                  <c:v>164.4</c:v>
                </c:pt>
                <c:pt idx="12">
                  <c:v>102.60000000000001</c:v>
                </c:pt>
                <c:pt idx="13">
                  <c:v>64.2</c:v>
                </c:pt>
                <c:pt idx="14">
                  <c:v>39.840000000000003</c:v>
                </c:pt>
                <c:pt idx="15">
                  <c:v>24.84</c:v>
                </c:pt>
                <c:pt idx="16">
                  <c:v>15.48</c:v>
                </c:pt>
                <c:pt idx="17">
                  <c:v>9.66</c:v>
                </c:pt>
                <c:pt idx="18">
                  <c:v>6</c:v>
                </c:pt>
                <c:pt idx="19">
                  <c:v>1250</c:v>
                </c:pt>
                <c:pt idx="20">
                  <c:v>780</c:v>
                </c:pt>
                <c:pt idx="21">
                  <c:v>484.99999999999994</c:v>
                </c:pt>
                <c:pt idx="22">
                  <c:v>302.5</c:v>
                </c:pt>
                <c:pt idx="23">
                  <c:v>188.25</c:v>
                </c:pt>
                <c:pt idx="24">
                  <c:v>117.25000000000001</c:v>
                </c:pt>
                <c:pt idx="25">
                  <c:v>73</c:v>
                </c:pt>
                <c:pt idx="26">
                  <c:v>45.5</c:v>
                </c:pt>
                <c:pt idx="27">
                  <c:v>28.249999999999996</c:v>
                </c:pt>
                <c:pt idx="28">
                  <c:v>17.675000000000001</c:v>
                </c:pt>
                <c:pt idx="29">
                  <c:v>11.025</c:v>
                </c:pt>
                <c:pt idx="30">
                  <c:v>6.8500000000000005</c:v>
                </c:pt>
                <c:pt idx="31">
                  <c:v>4.2750000000000004</c:v>
                </c:pt>
                <c:pt idx="32">
                  <c:v>2.6749999999999998</c:v>
                </c:pt>
                <c:pt idx="33">
                  <c:v>1.66</c:v>
                </c:pt>
                <c:pt idx="34">
                  <c:v>1.0349999999999999</c:v>
                </c:pt>
                <c:pt idx="35">
                  <c:v>0.64500000000000002</c:v>
                </c:pt>
                <c:pt idx="36">
                  <c:v>0.40249999999999997</c:v>
                </c:pt>
                <c:pt idx="37">
                  <c:v>0.25</c:v>
                </c:pt>
                <c:pt idx="38">
                  <c:v>50</c:v>
                </c:pt>
                <c:pt idx="39">
                  <c:v>31.2</c:v>
                </c:pt>
                <c:pt idx="40">
                  <c:v>19.399999999999999</c:v>
                </c:pt>
                <c:pt idx="41">
                  <c:v>12.1</c:v>
                </c:pt>
                <c:pt idx="42">
                  <c:v>7.53</c:v>
                </c:pt>
                <c:pt idx="43">
                  <c:v>4.6900000000000004</c:v>
                </c:pt>
                <c:pt idx="44">
                  <c:v>2.92</c:v>
                </c:pt>
                <c:pt idx="45">
                  <c:v>1.82</c:v>
                </c:pt>
                <c:pt idx="46">
                  <c:v>1.1299999999999999</c:v>
                </c:pt>
                <c:pt idx="47">
                  <c:v>0.70699999999999996</c:v>
                </c:pt>
                <c:pt idx="48">
                  <c:v>0.441</c:v>
                </c:pt>
                <c:pt idx="49">
                  <c:v>0.27400000000000002</c:v>
                </c:pt>
                <c:pt idx="50">
                  <c:v>0.17100000000000001</c:v>
                </c:pt>
                <c:pt idx="51">
                  <c:v>0.107</c:v>
                </c:pt>
                <c:pt idx="52">
                  <c:v>6.6400000000000001E-2</c:v>
                </c:pt>
                <c:pt idx="53">
                  <c:v>4.1399999999999999E-2</c:v>
                </c:pt>
                <c:pt idx="54">
                  <c:v>2.58E-2</c:v>
                </c:pt>
                <c:pt idx="55">
                  <c:v>1.61E-2</c:v>
                </c:pt>
                <c:pt idx="56">
                  <c:v>0.01</c:v>
                </c:pt>
                <c:pt idx="57">
                  <c:v>2.5</c:v>
                </c:pt>
                <c:pt idx="58">
                  <c:v>1.56</c:v>
                </c:pt>
                <c:pt idx="59">
                  <c:v>0.97</c:v>
                </c:pt>
                <c:pt idx="60">
                  <c:v>0.60499999999999998</c:v>
                </c:pt>
                <c:pt idx="61">
                  <c:v>0.37650000000000006</c:v>
                </c:pt>
                <c:pt idx="62">
                  <c:v>0.23450000000000004</c:v>
                </c:pt>
                <c:pt idx="63">
                  <c:v>0.14599999999999999</c:v>
                </c:pt>
                <c:pt idx="64">
                  <c:v>9.1000000000000011E-2</c:v>
                </c:pt>
                <c:pt idx="65">
                  <c:v>5.6499999999999995E-2</c:v>
                </c:pt>
                <c:pt idx="66">
                  <c:v>3.5349999999999999E-2</c:v>
                </c:pt>
                <c:pt idx="67">
                  <c:v>2.205E-2</c:v>
                </c:pt>
                <c:pt idx="68">
                  <c:v>1.3700000000000002E-2</c:v>
                </c:pt>
                <c:pt idx="69">
                  <c:v>8.5500000000000003E-3</c:v>
                </c:pt>
                <c:pt idx="70">
                  <c:v>5.3500000000000006E-3</c:v>
                </c:pt>
                <c:pt idx="71">
                  <c:v>3.32E-3</c:v>
                </c:pt>
                <c:pt idx="72">
                  <c:v>2.0700000000000002E-3</c:v>
                </c:pt>
                <c:pt idx="73">
                  <c:v>1.2900000000000001E-3</c:v>
                </c:pt>
                <c:pt idx="74">
                  <c:v>8.0500000000000005E-4</c:v>
                </c:pt>
                <c:pt idx="75">
                  <c:v>5.0000000000000001E-4</c:v>
                </c:pt>
                <c:pt idx="76">
                  <c:v>0.2</c:v>
                </c:pt>
                <c:pt idx="77">
                  <c:v>0.12479999999999999</c:v>
                </c:pt>
                <c:pt idx="78">
                  <c:v>7.7600000000000002E-2</c:v>
                </c:pt>
                <c:pt idx="79">
                  <c:v>4.8399999999999999E-2</c:v>
                </c:pt>
                <c:pt idx="80">
                  <c:v>3.0120000000000001E-2</c:v>
                </c:pt>
                <c:pt idx="81">
                  <c:v>1.8760000000000002E-2</c:v>
                </c:pt>
                <c:pt idx="82">
                  <c:v>1.1679999999999999E-2</c:v>
                </c:pt>
                <c:pt idx="83">
                  <c:v>7.28E-3</c:v>
                </c:pt>
                <c:pt idx="84">
                  <c:v>4.5199999999999997E-3</c:v>
                </c:pt>
                <c:pt idx="85">
                  <c:v>2.8279999999999998E-3</c:v>
                </c:pt>
                <c:pt idx="86">
                  <c:v>1.7639999999999999E-3</c:v>
                </c:pt>
                <c:pt idx="87">
                  <c:v>1.0960000000000002E-3</c:v>
                </c:pt>
                <c:pt idx="88">
                  <c:v>6.8400000000000004E-4</c:v>
                </c:pt>
                <c:pt idx="89">
                  <c:v>4.28E-4</c:v>
                </c:pt>
                <c:pt idx="90">
                  <c:v>2.656E-4</c:v>
                </c:pt>
                <c:pt idx="91">
                  <c:v>1.6560000000000001E-4</c:v>
                </c:pt>
                <c:pt idx="92">
                  <c:v>1.032E-4</c:v>
                </c:pt>
                <c:pt idx="93">
                  <c:v>6.4400000000000007E-5</c:v>
                </c:pt>
                <c:pt idx="94">
                  <c:v>4.0000000000000003E-5</c:v>
                </c:pt>
              </c:numCache>
            </c:numRef>
          </c:xVal>
          <c:yVal>
            <c:numRef>
              <c:f>RTFOT!$C$2:$C$96</c:f>
              <c:numCache>
                <c:formatCode>0.00</c:formatCode>
                <c:ptCount val="95"/>
                <c:pt idx="0">
                  <c:v>19.09</c:v>
                </c:pt>
                <c:pt idx="1">
                  <c:v>20.420000000000002</c:v>
                </c:pt>
                <c:pt idx="2">
                  <c:v>21.87</c:v>
                </c:pt>
                <c:pt idx="3">
                  <c:v>23.07</c:v>
                </c:pt>
                <c:pt idx="4">
                  <c:v>24.33</c:v>
                </c:pt>
                <c:pt idx="5">
                  <c:v>25.65</c:v>
                </c:pt>
                <c:pt idx="6">
                  <c:v>27.07</c:v>
                </c:pt>
                <c:pt idx="7">
                  <c:v>28.37</c:v>
                </c:pt>
                <c:pt idx="8">
                  <c:v>29.87</c:v>
                </c:pt>
                <c:pt idx="9">
                  <c:v>31.17</c:v>
                </c:pt>
                <c:pt idx="10">
                  <c:v>32.61</c:v>
                </c:pt>
                <c:pt idx="11">
                  <c:v>34.08</c:v>
                </c:pt>
                <c:pt idx="12">
                  <c:v>35.56</c:v>
                </c:pt>
                <c:pt idx="13">
                  <c:v>37.119999999999997</c:v>
                </c:pt>
                <c:pt idx="14">
                  <c:v>38.700000000000003</c:v>
                </c:pt>
                <c:pt idx="15">
                  <c:v>40.340000000000003</c:v>
                </c:pt>
                <c:pt idx="16">
                  <c:v>42.02</c:v>
                </c:pt>
                <c:pt idx="17">
                  <c:v>43.82</c:v>
                </c:pt>
                <c:pt idx="18">
                  <c:v>45.45</c:v>
                </c:pt>
                <c:pt idx="19">
                  <c:v>27.89</c:v>
                </c:pt>
                <c:pt idx="20">
                  <c:v>29.8</c:v>
                </c:pt>
                <c:pt idx="21">
                  <c:v>31.42</c:v>
                </c:pt>
                <c:pt idx="22">
                  <c:v>32.86</c:v>
                </c:pt>
                <c:pt idx="23">
                  <c:v>34.299999999999997</c:v>
                </c:pt>
                <c:pt idx="24">
                  <c:v>35.729999999999997</c:v>
                </c:pt>
                <c:pt idx="25">
                  <c:v>37.159999999999997</c:v>
                </c:pt>
                <c:pt idx="26">
                  <c:v>38.61</c:v>
                </c:pt>
                <c:pt idx="27">
                  <c:v>40.14</c:v>
                </c:pt>
                <c:pt idx="28">
                  <c:v>41.71</c:v>
                </c:pt>
                <c:pt idx="29">
                  <c:v>43.31</c:v>
                </c:pt>
                <c:pt idx="30">
                  <c:v>44.98</c:v>
                </c:pt>
                <c:pt idx="31">
                  <c:v>46.7</c:v>
                </c:pt>
                <c:pt idx="32">
                  <c:v>48.5</c:v>
                </c:pt>
                <c:pt idx="33">
                  <c:v>50.33</c:v>
                </c:pt>
                <c:pt idx="34">
                  <c:v>52.18</c:v>
                </c:pt>
                <c:pt idx="35">
                  <c:v>54.08</c:v>
                </c:pt>
                <c:pt idx="36">
                  <c:v>55.92</c:v>
                </c:pt>
                <c:pt idx="37">
                  <c:v>57.74</c:v>
                </c:pt>
                <c:pt idx="38">
                  <c:v>38.36</c:v>
                </c:pt>
                <c:pt idx="39">
                  <c:v>41.01</c:v>
                </c:pt>
                <c:pt idx="40">
                  <c:v>43.03</c:v>
                </c:pt>
                <c:pt idx="41">
                  <c:v>44.73</c:v>
                </c:pt>
                <c:pt idx="42">
                  <c:v>46.37</c:v>
                </c:pt>
                <c:pt idx="43">
                  <c:v>47.99</c:v>
                </c:pt>
                <c:pt idx="44">
                  <c:v>49.6</c:v>
                </c:pt>
                <c:pt idx="45">
                  <c:v>51.25</c:v>
                </c:pt>
                <c:pt idx="46">
                  <c:v>52.93</c:v>
                </c:pt>
                <c:pt idx="47">
                  <c:v>54.61</c:v>
                </c:pt>
                <c:pt idx="48">
                  <c:v>56.32</c:v>
                </c:pt>
                <c:pt idx="49">
                  <c:v>58.02</c:v>
                </c:pt>
                <c:pt idx="50">
                  <c:v>59.71</c:v>
                </c:pt>
                <c:pt idx="51">
                  <c:v>61.38</c:v>
                </c:pt>
                <c:pt idx="52">
                  <c:v>63.03</c:v>
                </c:pt>
                <c:pt idx="53">
                  <c:v>64.64</c:v>
                </c:pt>
                <c:pt idx="54">
                  <c:v>66.180000000000007</c:v>
                </c:pt>
                <c:pt idx="55">
                  <c:v>67.72</c:v>
                </c:pt>
                <c:pt idx="56">
                  <c:v>69.25</c:v>
                </c:pt>
                <c:pt idx="57">
                  <c:v>48.26</c:v>
                </c:pt>
                <c:pt idx="58">
                  <c:v>53.85</c:v>
                </c:pt>
                <c:pt idx="59">
                  <c:v>56.22</c:v>
                </c:pt>
                <c:pt idx="60">
                  <c:v>57.67</c:v>
                </c:pt>
                <c:pt idx="61">
                  <c:v>58.96</c:v>
                </c:pt>
                <c:pt idx="62">
                  <c:v>60.3</c:v>
                </c:pt>
                <c:pt idx="63">
                  <c:v>61.79</c:v>
                </c:pt>
                <c:pt idx="64">
                  <c:v>63.3</c:v>
                </c:pt>
                <c:pt idx="65">
                  <c:v>64.77</c:v>
                </c:pt>
                <c:pt idx="66">
                  <c:v>66.19</c:v>
                </c:pt>
                <c:pt idx="67">
                  <c:v>67.58</c:v>
                </c:pt>
                <c:pt idx="68">
                  <c:v>68.959999999999994</c:v>
                </c:pt>
                <c:pt idx="69">
                  <c:v>70.34</c:v>
                </c:pt>
                <c:pt idx="70">
                  <c:v>71.73</c:v>
                </c:pt>
                <c:pt idx="71">
                  <c:v>73.12</c:v>
                </c:pt>
                <c:pt idx="72">
                  <c:v>74.53</c:v>
                </c:pt>
                <c:pt idx="73">
                  <c:v>75.900000000000006</c:v>
                </c:pt>
                <c:pt idx="74">
                  <c:v>77.3</c:v>
                </c:pt>
                <c:pt idx="75">
                  <c:v>78.72</c:v>
                </c:pt>
                <c:pt idx="76">
                  <c:v>75.489999999999995</c:v>
                </c:pt>
                <c:pt idx="77">
                  <c:v>69.97</c:v>
                </c:pt>
                <c:pt idx="78">
                  <c:v>68.33</c:v>
                </c:pt>
                <c:pt idx="79">
                  <c:v>68.69</c:v>
                </c:pt>
                <c:pt idx="80">
                  <c:v>69.47</c:v>
                </c:pt>
                <c:pt idx="81">
                  <c:v>70.27</c:v>
                </c:pt>
                <c:pt idx="82">
                  <c:v>71.260000000000005</c:v>
                </c:pt>
                <c:pt idx="83">
                  <c:v>72.3</c:v>
                </c:pt>
                <c:pt idx="84">
                  <c:v>73.37</c:v>
                </c:pt>
                <c:pt idx="85">
                  <c:v>74.47</c:v>
                </c:pt>
                <c:pt idx="86">
                  <c:v>75.61</c:v>
                </c:pt>
                <c:pt idx="87">
                  <c:v>76.77</c:v>
                </c:pt>
                <c:pt idx="88">
                  <c:v>77.97</c:v>
                </c:pt>
                <c:pt idx="89">
                  <c:v>79.22</c:v>
                </c:pt>
                <c:pt idx="90">
                  <c:v>80.48</c:v>
                </c:pt>
                <c:pt idx="91">
                  <c:v>81.8</c:v>
                </c:pt>
                <c:pt idx="92">
                  <c:v>83.14</c:v>
                </c:pt>
                <c:pt idx="93">
                  <c:v>84.45</c:v>
                </c:pt>
                <c:pt idx="94">
                  <c:v>85.8</c:v>
                </c:pt>
              </c:numCache>
            </c:numRef>
          </c:yVal>
          <c:smooth val="0"/>
        </c:ser>
        <c:ser>
          <c:idx val="1"/>
          <c:order val="1"/>
          <c:spPr>
            <a:ln w="28575">
              <a:noFill/>
            </a:ln>
          </c:spPr>
          <c:xVal>
            <c:numRef>
              <c:f>RTFOT!$A$2:$A$96</c:f>
              <c:numCache>
                <c:formatCode>0.0000</c:formatCode>
                <c:ptCount val="95"/>
                <c:pt idx="0">
                  <c:v>30000</c:v>
                </c:pt>
                <c:pt idx="1">
                  <c:v>18720</c:v>
                </c:pt>
                <c:pt idx="2">
                  <c:v>11640</c:v>
                </c:pt>
                <c:pt idx="3">
                  <c:v>7260</c:v>
                </c:pt>
                <c:pt idx="4">
                  <c:v>4518</c:v>
                </c:pt>
                <c:pt idx="5">
                  <c:v>2814.0000000000005</c:v>
                </c:pt>
                <c:pt idx="6">
                  <c:v>1752</c:v>
                </c:pt>
                <c:pt idx="7">
                  <c:v>1092</c:v>
                </c:pt>
                <c:pt idx="8">
                  <c:v>677.99999999999989</c:v>
                </c:pt>
                <c:pt idx="9">
                  <c:v>424.2</c:v>
                </c:pt>
                <c:pt idx="10">
                  <c:v>264.60000000000002</c:v>
                </c:pt>
                <c:pt idx="11">
                  <c:v>164.4</c:v>
                </c:pt>
                <c:pt idx="12">
                  <c:v>102.60000000000001</c:v>
                </c:pt>
                <c:pt idx="13">
                  <c:v>64.2</c:v>
                </c:pt>
                <c:pt idx="14">
                  <c:v>39.840000000000003</c:v>
                </c:pt>
                <c:pt idx="15">
                  <c:v>24.84</c:v>
                </c:pt>
                <c:pt idx="16">
                  <c:v>15.48</c:v>
                </c:pt>
                <c:pt idx="17">
                  <c:v>9.66</c:v>
                </c:pt>
                <c:pt idx="18">
                  <c:v>6</c:v>
                </c:pt>
                <c:pt idx="19">
                  <c:v>1250</c:v>
                </c:pt>
                <c:pt idx="20">
                  <c:v>780</c:v>
                </c:pt>
                <c:pt idx="21">
                  <c:v>484.99999999999994</c:v>
                </c:pt>
                <c:pt idx="22">
                  <c:v>302.5</c:v>
                </c:pt>
                <c:pt idx="23">
                  <c:v>188.25</c:v>
                </c:pt>
                <c:pt idx="24">
                  <c:v>117.25000000000001</c:v>
                </c:pt>
                <c:pt idx="25">
                  <c:v>73</c:v>
                </c:pt>
                <c:pt idx="26">
                  <c:v>45.5</c:v>
                </c:pt>
                <c:pt idx="27">
                  <c:v>28.249999999999996</c:v>
                </c:pt>
                <c:pt idx="28">
                  <c:v>17.675000000000001</c:v>
                </c:pt>
                <c:pt idx="29">
                  <c:v>11.025</c:v>
                </c:pt>
                <c:pt idx="30">
                  <c:v>6.8500000000000005</c:v>
                </c:pt>
                <c:pt idx="31">
                  <c:v>4.2750000000000004</c:v>
                </c:pt>
                <c:pt idx="32">
                  <c:v>2.6749999999999998</c:v>
                </c:pt>
                <c:pt idx="33">
                  <c:v>1.66</c:v>
                </c:pt>
                <c:pt idx="34">
                  <c:v>1.0349999999999999</c:v>
                </c:pt>
                <c:pt idx="35">
                  <c:v>0.64500000000000002</c:v>
                </c:pt>
                <c:pt idx="36">
                  <c:v>0.40249999999999997</c:v>
                </c:pt>
                <c:pt idx="37">
                  <c:v>0.25</c:v>
                </c:pt>
                <c:pt idx="38">
                  <c:v>50</c:v>
                </c:pt>
                <c:pt idx="39">
                  <c:v>31.2</c:v>
                </c:pt>
                <c:pt idx="40">
                  <c:v>19.399999999999999</c:v>
                </c:pt>
                <c:pt idx="41">
                  <c:v>12.1</c:v>
                </c:pt>
                <c:pt idx="42">
                  <c:v>7.53</c:v>
                </c:pt>
                <c:pt idx="43">
                  <c:v>4.6900000000000004</c:v>
                </c:pt>
                <c:pt idx="44">
                  <c:v>2.92</c:v>
                </c:pt>
                <c:pt idx="45">
                  <c:v>1.82</c:v>
                </c:pt>
                <c:pt idx="46">
                  <c:v>1.1299999999999999</c:v>
                </c:pt>
                <c:pt idx="47">
                  <c:v>0.70699999999999996</c:v>
                </c:pt>
                <c:pt idx="48">
                  <c:v>0.441</c:v>
                </c:pt>
                <c:pt idx="49">
                  <c:v>0.27400000000000002</c:v>
                </c:pt>
                <c:pt idx="50">
                  <c:v>0.17100000000000001</c:v>
                </c:pt>
                <c:pt idx="51">
                  <c:v>0.107</c:v>
                </c:pt>
                <c:pt idx="52">
                  <c:v>6.6400000000000001E-2</c:v>
                </c:pt>
                <c:pt idx="53">
                  <c:v>4.1399999999999999E-2</c:v>
                </c:pt>
                <c:pt idx="54">
                  <c:v>2.58E-2</c:v>
                </c:pt>
                <c:pt idx="55">
                  <c:v>1.61E-2</c:v>
                </c:pt>
                <c:pt idx="56">
                  <c:v>0.01</c:v>
                </c:pt>
                <c:pt idx="57">
                  <c:v>2.5</c:v>
                </c:pt>
                <c:pt idx="58">
                  <c:v>1.56</c:v>
                </c:pt>
                <c:pt idx="59">
                  <c:v>0.97</c:v>
                </c:pt>
                <c:pt idx="60">
                  <c:v>0.60499999999999998</c:v>
                </c:pt>
                <c:pt idx="61">
                  <c:v>0.37650000000000006</c:v>
                </c:pt>
                <c:pt idx="62">
                  <c:v>0.23450000000000004</c:v>
                </c:pt>
                <c:pt idx="63">
                  <c:v>0.14599999999999999</c:v>
                </c:pt>
                <c:pt idx="64">
                  <c:v>9.1000000000000011E-2</c:v>
                </c:pt>
                <c:pt idx="65">
                  <c:v>5.6499999999999995E-2</c:v>
                </c:pt>
                <c:pt idx="66">
                  <c:v>3.5349999999999999E-2</c:v>
                </c:pt>
                <c:pt idx="67">
                  <c:v>2.205E-2</c:v>
                </c:pt>
                <c:pt idx="68">
                  <c:v>1.3700000000000002E-2</c:v>
                </c:pt>
                <c:pt idx="69">
                  <c:v>8.5500000000000003E-3</c:v>
                </c:pt>
                <c:pt idx="70">
                  <c:v>5.3500000000000006E-3</c:v>
                </c:pt>
                <c:pt idx="71">
                  <c:v>3.32E-3</c:v>
                </c:pt>
                <c:pt idx="72">
                  <c:v>2.0700000000000002E-3</c:v>
                </c:pt>
                <c:pt idx="73">
                  <c:v>1.2900000000000001E-3</c:v>
                </c:pt>
                <c:pt idx="74">
                  <c:v>8.0500000000000005E-4</c:v>
                </c:pt>
                <c:pt idx="75">
                  <c:v>5.0000000000000001E-4</c:v>
                </c:pt>
                <c:pt idx="76">
                  <c:v>0.2</c:v>
                </c:pt>
                <c:pt idx="77">
                  <c:v>0.12479999999999999</c:v>
                </c:pt>
                <c:pt idx="78">
                  <c:v>7.7600000000000002E-2</c:v>
                </c:pt>
                <c:pt idx="79">
                  <c:v>4.8399999999999999E-2</c:v>
                </c:pt>
                <c:pt idx="80">
                  <c:v>3.0120000000000001E-2</c:v>
                </c:pt>
                <c:pt idx="81">
                  <c:v>1.8760000000000002E-2</c:v>
                </c:pt>
                <c:pt idx="82">
                  <c:v>1.1679999999999999E-2</c:v>
                </c:pt>
                <c:pt idx="83">
                  <c:v>7.28E-3</c:v>
                </c:pt>
                <c:pt idx="84">
                  <c:v>4.5199999999999997E-3</c:v>
                </c:pt>
                <c:pt idx="85">
                  <c:v>2.8279999999999998E-3</c:v>
                </c:pt>
                <c:pt idx="86">
                  <c:v>1.7639999999999999E-3</c:v>
                </c:pt>
                <c:pt idx="87">
                  <c:v>1.0960000000000002E-3</c:v>
                </c:pt>
                <c:pt idx="88">
                  <c:v>6.8400000000000004E-4</c:v>
                </c:pt>
                <c:pt idx="89">
                  <c:v>4.28E-4</c:v>
                </c:pt>
                <c:pt idx="90">
                  <c:v>2.656E-4</c:v>
                </c:pt>
                <c:pt idx="91">
                  <c:v>1.6560000000000001E-4</c:v>
                </c:pt>
                <c:pt idx="92">
                  <c:v>1.032E-4</c:v>
                </c:pt>
                <c:pt idx="93">
                  <c:v>6.4400000000000007E-5</c:v>
                </c:pt>
                <c:pt idx="94">
                  <c:v>4.0000000000000003E-5</c:v>
                </c:pt>
              </c:numCache>
            </c:numRef>
          </c:xVal>
          <c:yVal>
            <c:numRef>
              <c:f>RTFOT!$K$2:$K$96</c:f>
              <c:numCache>
                <c:formatCode>General</c:formatCode>
                <c:ptCount val="95"/>
                <c:pt idx="0">
                  <c:v>4.5602657785269798E-3</c:v>
                </c:pt>
                <c:pt idx="1">
                  <c:v>7.308118210618394E-3</c:v>
                </c:pt>
                <c:pt idx="2">
                  <c:v>1.1753262175751978E-2</c:v>
                </c:pt>
                <c:pt idx="3">
                  <c:v>1.8844072825328365E-2</c:v>
                </c:pt>
                <c:pt idx="4">
                  <c:v>3.0280646504528295E-2</c:v>
                </c:pt>
                <c:pt idx="5">
                  <c:v>4.8616894389136953E-2</c:v>
                </c:pt>
                <c:pt idx="6">
                  <c:v>7.8086694601398055E-2</c:v>
                </c:pt>
                <c:pt idx="7">
                  <c:v>0.12528182748371561</c:v>
                </c:pt>
                <c:pt idx="8">
                  <c:v>0.2017808378323101</c:v>
                </c:pt>
                <c:pt idx="9">
                  <c:v>0.32250478267353871</c:v>
                </c:pt>
                <c:pt idx="10">
                  <c:v>0.51702290357809133</c:v>
                </c:pt>
                <c:pt idx="11">
                  <c:v>0.83210678287978912</c:v>
                </c:pt>
                <c:pt idx="12">
                  <c:v>1.3331703999082907</c:v>
                </c:pt>
                <c:pt idx="13">
                  <c:v>2.1299835682334716</c:v>
                </c:pt>
                <c:pt idx="14">
                  <c:v>3.4298323308678076</c:v>
                </c:pt>
                <c:pt idx="15">
                  <c:v>5.4906974050144965</c:v>
                </c:pt>
                <c:pt idx="16">
                  <c:v>8.768618453656547</c:v>
                </c:pt>
                <c:pt idx="17">
                  <c:v>13.884021596462855</c:v>
                </c:pt>
                <c:pt idx="18">
                  <c:v>21.700491242518705</c:v>
                </c:pt>
                <c:pt idx="19">
                  <c:v>0.10944624579777476</c:v>
                </c:pt>
                <c:pt idx="20">
                  <c:v>0.17539429013104657</c:v>
                </c:pt>
                <c:pt idx="21">
                  <c:v>0.28207601721737086</c:v>
                </c:pt>
                <c:pt idx="22">
                  <c:v>0.45224837174151805</c:v>
                </c:pt>
                <c:pt idx="23">
                  <c:v>0.72669661462853019</c:v>
                </c:pt>
                <c:pt idx="24">
                  <c:v>1.1666444874295463</c:v>
                </c:pt>
                <c:pt idx="25">
                  <c:v>1.8734139168659554</c:v>
                </c:pt>
                <c:pt idx="26">
                  <c:v>3.0040130480438414</c:v>
                </c:pt>
                <c:pt idx="27">
                  <c:v>4.8312771046939877</c:v>
                </c:pt>
                <c:pt idx="28">
                  <c:v>7.6936197409694005</c:v>
                </c:pt>
                <c:pt idx="29">
                  <c:v>12.220156642980053</c:v>
                </c:pt>
                <c:pt idx="30">
                  <c:v>19.217358430149481</c:v>
                </c:pt>
                <c:pt idx="31">
                  <c:v>29.185014247673262</c:v>
                </c:pt>
                <c:pt idx="32">
                  <c:v>41.752632238211753</c:v>
                </c:pt>
                <c:pt idx="33">
                  <c:v>55.192383034427806</c:v>
                </c:pt>
                <c:pt idx="34">
                  <c:v>66.565074823679595</c:v>
                </c:pt>
                <c:pt idx="35">
                  <c:v>74.883545255248777</c:v>
                </c:pt>
                <c:pt idx="36">
                  <c:v>80.43167382951124</c:v>
                </c:pt>
                <c:pt idx="37">
                  <c:v>84.022846719612872</c:v>
                </c:pt>
                <c:pt idx="38">
                  <c:v>2.7340823413374342</c:v>
                </c:pt>
                <c:pt idx="39">
                  <c:v>4.3763403134641932</c:v>
                </c:pt>
                <c:pt idx="40">
                  <c:v>7.0166683771282345</c:v>
                </c:pt>
                <c:pt idx="41">
                  <c:v>11.163019224651185</c:v>
                </c:pt>
                <c:pt idx="42">
                  <c:v>17.593728567614196</c:v>
                </c:pt>
                <c:pt idx="43">
                  <c:v>26.98132916995883</c:v>
                </c:pt>
                <c:pt idx="44">
                  <c:v>39.273637799037303</c:v>
                </c:pt>
                <c:pt idx="45">
                  <c:v>52.684481157486189</c:v>
                </c:pt>
                <c:pt idx="46">
                  <c:v>64.674195552321947</c:v>
                </c:pt>
                <c:pt idx="47">
                  <c:v>73.506257534303558</c:v>
                </c:pt>
                <c:pt idx="48">
                  <c:v>79.535805210278099</c:v>
                </c:pt>
                <c:pt idx="49">
                  <c:v>83.453805148546408</c:v>
                </c:pt>
                <c:pt idx="50">
                  <c:v>85.90372465166233</c:v>
                </c:pt>
                <c:pt idx="51">
                  <c:v>87.434174130777237</c:v>
                </c:pt>
                <c:pt idx="52">
                  <c:v>88.40709446261863</c:v>
                </c:pt>
                <c:pt idx="53">
                  <c:v>89.006676565295678</c:v>
                </c:pt>
                <c:pt idx="54">
                  <c:v>89.380934417304331</c:v>
                </c:pt>
                <c:pt idx="55">
                  <c:v>89.613674701374819</c:v>
                </c:pt>
                <c:pt idx="56">
                  <c:v>89.760044164853966</c:v>
                </c:pt>
                <c:pt idx="57">
                  <c:v>43.684395612655244</c:v>
                </c:pt>
                <c:pt idx="58">
                  <c:v>56.842015476760537</c:v>
                </c:pt>
                <c:pt idx="59">
                  <c:v>67.891030899787239</c:v>
                </c:pt>
                <c:pt idx="60">
                  <c:v>75.781814146349404</c:v>
                </c:pt>
                <c:pt idx="61">
                  <c:v>81.039386316635898</c:v>
                </c:pt>
                <c:pt idx="62">
                  <c:v>84.390989831296054</c:v>
                </c:pt>
                <c:pt idx="63">
                  <c:v>86.500980655464645</c:v>
                </c:pt>
                <c:pt idx="64">
                  <c:v>87.817445418324709</c:v>
                </c:pt>
                <c:pt idx="65">
                  <c:v>88.644494554876715</c:v>
                </c:pt>
                <c:pt idx="66">
                  <c:v>89.151813128426696</c:v>
                </c:pt>
                <c:pt idx="67">
                  <c:v>89.470909329762009</c:v>
                </c:pt>
                <c:pt idx="68">
                  <c:v>89.671262191209351</c:v>
                </c:pt>
                <c:pt idx="69">
                  <c:v>89.794837438319831</c:v>
                </c:pt>
                <c:pt idx="70">
                  <c:v>89.871623092468951</c:v>
                </c:pt>
                <c:pt idx="71">
                  <c:v>89.920334248303845</c:v>
                </c:pt>
                <c:pt idx="72">
                  <c:v>89.950328864165556</c:v>
                </c:pt>
                <c:pt idx="73">
                  <c:v>89.969045519302142</c:v>
                </c:pt>
                <c:pt idx="74">
                  <c:v>89.980683443068173</c:v>
                </c:pt>
                <c:pt idx="75">
                  <c:v>89.988002138272464</c:v>
                </c:pt>
                <c:pt idx="76">
                  <c:v>85.212031644239573</c:v>
                </c:pt>
                <c:pt idx="77">
                  <c:v>87.008056168206792</c:v>
                </c:pt>
                <c:pt idx="78">
                  <c:v>88.138586989248509</c:v>
                </c:pt>
                <c:pt idx="79">
                  <c:v>88.83876599231418</c:v>
                </c:pt>
                <c:pt idx="80">
                  <c:v>89.277287130704522</c:v>
                </c:pt>
                <c:pt idx="81">
                  <c:v>89.549849483673384</c:v>
                </c:pt>
                <c:pt idx="82">
                  <c:v>89.719732181358808</c:v>
                </c:pt>
                <c:pt idx="83">
                  <c:v>89.825311671979591</c:v>
                </c:pt>
                <c:pt idx="84">
                  <c:v>89.891539457951282</c:v>
                </c:pt>
                <c:pt idx="85">
                  <c:v>89.932140124807347</c:v>
                </c:pt>
                <c:pt idx="86">
                  <c:v>89.95767155090725</c:v>
                </c:pt>
                <c:pt idx="87">
                  <c:v>89.973700688555823</c:v>
                </c:pt>
                <c:pt idx="88">
                  <c:v>89.983586925365771</c:v>
                </c:pt>
                <c:pt idx="89">
                  <c:v>89.98972983032111</c:v>
                </c:pt>
                <c:pt idx="90">
                  <c:v>89.993626735783465</c:v>
                </c:pt>
                <c:pt idx="91">
                  <c:v>89.996026308144138</c:v>
                </c:pt>
                <c:pt idx="92">
                  <c:v>89.997523641304781</c:v>
                </c:pt>
                <c:pt idx="93">
                  <c:v>89.998454675387279</c:v>
                </c:pt>
                <c:pt idx="94">
                  <c:v>89.999040171047866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1475456"/>
        <c:axId val="211493632"/>
      </c:scatterChart>
      <c:valAx>
        <c:axId val="211475456"/>
        <c:scaling>
          <c:logBase val="10"/>
          <c:orientation val="minMax"/>
        </c:scaling>
        <c:delete val="0"/>
        <c:axPos val="b"/>
        <c:numFmt formatCode="0.0000" sourceLinked="1"/>
        <c:majorTickMark val="out"/>
        <c:minorTickMark val="none"/>
        <c:tickLblPos val="nextTo"/>
        <c:crossAx val="211493632"/>
        <c:crosses val="autoZero"/>
        <c:crossBetween val="midCat"/>
      </c:valAx>
      <c:valAx>
        <c:axId val="211493632"/>
        <c:scaling>
          <c:logBase val="10"/>
          <c:orientation val="minMax"/>
        </c:scaling>
        <c:delete val="0"/>
        <c:axPos val="l"/>
        <c:majorGridlines/>
        <c:numFmt formatCode="0.00" sourceLinked="1"/>
        <c:majorTickMark val="out"/>
        <c:minorTickMark val="none"/>
        <c:tickLblPos val="nextTo"/>
        <c:crossAx val="211475456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Fresh!$A$2:$A$96</c:f>
              <c:numCache>
                <c:formatCode>General</c:formatCode>
                <c:ptCount val="95"/>
                <c:pt idx="0">
                  <c:v>30000</c:v>
                </c:pt>
                <c:pt idx="1">
                  <c:v>18720</c:v>
                </c:pt>
                <c:pt idx="2">
                  <c:v>11640</c:v>
                </c:pt>
                <c:pt idx="3">
                  <c:v>7260</c:v>
                </c:pt>
                <c:pt idx="4">
                  <c:v>4518</c:v>
                </c:pt>
                <c:pt idx="5">
                  <c:v>2814</c:v>
                </c:pt>
                <c:pt idx="6">
                  <c:v>1752</c:v>
                </c:pt>
                <c:pt idx="7">
                  <c:v>1092</c:v>
                </c:pt>
                <c:pt idx="8">
                  <c:v>678</c:v>
                </c:pt>
                <c:pt idx="9">
                  <c:v>424.2</c:v>
                </c:pt>
                <c:pt idx="10">
                  <c:v>264.60000000000002</c:v>
                </c:pt>
                <c:pt idx="11">
                  <c:v>164.4</c:v>
                </c:pt>
                <c:pt idx="12">
                  <c:v>102.6</c:v>
                </c:pt>
                <c:pt idx="13">
                  <c:v>64.2</c:v>
                </c:pt>
                <c:pt idx="14">
                  <c:v>39.840000000000003</c:v>
                </c:pt>
                <c:pt idx="15">
                  <c:v>24.84</c:v>
                </c:pt>
                <c:pt idx="16">
                  <c:v>15.48</c:v>
                </c:pt>
                <c:pt idx="17">
                  <c:v>9.66</c:v>
                </c:pt>
                <c:pt idx="18">
                  <c:v>6</c:v>
                </c:pt>
                <c:pt idx="19">
                  <c:v>1250</c:v>
                </c:pt>
                <c:pt idx="20">
                  <c:v>780</c:v>
                </c:pt>
                <c:pt idx="21">
                  <c:v>485</c:v>
                </c:pt>
                <c:pt idx="22">
                  <c:v>302.5</c:v>
                </c:pt>
                <c:pt idx="23">
                  <c:v>188.25</c:v>
                </c:pt>
                <c:pt idx="24">
                  <c:v>117.25</c:v>
                </c:pt>
                <c:pt idx="25">
                  <c:v>73</c:v>
                </c:pt>
                <c:pt idx="26">
                  <c:v>45.5</c:v>
                </c:pt>
                <c:pt idx="27">
                  <c:v>28.25</c:v>
                </c:pt>
                <c:pt idx="28">
                  <c:v>17.675000000000001</c:v>
                </c:pt>
                <c:pt idx="29">
                  <c:v>11.025</c:v>
                </c:pt>
                <c:pt idx="30">
                  <c:v>6.85</c:v>
                </c:pt>
                <c:pt idx="31">
                  <c:v>4.2750000000000004</c:v>
                </c:pt>
                <c:pt idx="32">
                  <c:v>2.6749999999999998</c:v>
                </c:pt>
                <c:pt idx="33">
                  <c:v>1.66</c:v>
                </c:pt>
                <c:pt idx="34">
                  <c:v>1.0349999999999999</c:v>
                </c:pt>
                <c:pt idx="35">
                  <c:v>0.64500000000000002</c:v>
                </c:pt>
                <c:pt idx="36">
                  <c:v>0.40250000000000002</c:v>
                </c:pt>
                <c:pt idx="37">
                  <c:v>0.25</c:v>
                </c:pt>
                <c:pt idx="38">
                  <c:v>50</c:v>
                </c:pt>
                <c:pt idx="39">
                  <c:v>31.2</c:v>
                </c:pt>
                <c:pt idx="40">
                  <c:v>19.399999999999999</c:v>
                </c:pt>
                <c:pt idx="41">
                  <c:v>12.1</c:v>
                </c:pt>
                <c:pt idx="42">
                  <c:v>7.53</c:v>
                </c:pt>
                <c:pt idx="43">
                  <c:v>4.6900000000000004</c:v>
                </c:pt>
                <c:pt idx="44">
                  <c:v>2.92</c:v>
                </c:pt>
                <c:pt idx="45">
                  <c:v>1.82</c:v>
                </c:pt>
                <c:pt idx="46">
                  <c:v>1.1299999999999999</c:v>
                </c:pt>
                <c:pt idx="47">
                  <c:v>0.70699999999999996</c:v>
                </c:pt>
                <c:pt idx="48">
                  <c:v>0.441</c:v>
                </c:pt>
                <c:pt idx="49">
                  <c:v>0.27400000000000002</c:v>
                </c:pt>
                <c:pt idx="50">
                  <c:v>0.17100000000000001</c:v>
                </c:pt>
                <c:pt idx="51">
                  <c:v>0.107</c:v>
                </c:pt>
                <c:pt idx="52">
                  <c:v>6.6400000000000001E-2</c:v>
                </c:pt>
                <c:pt idx="53">
                  <c:v>4.1399999999999999E-2</c:v>
                </c:pt>
                <c:pt idx="54">
                  <c:v>2.58E-2</c:v>
                </c:pt>
                <c:pt idx="55">
                  <c:v>1.61E-2</c:v>
                </c:pt>
                <c:pt idx="56">
                  <c:v>0.01</c:v>
                </c:pt>
                <c:pt idx="57">
                  <c:v>2.5</c:v>
                </c:pt>
                <c:pt idx="58">
                  <c:v>1.56</c:v>
                </c:pt>
                <c:pt idx="59">
                  <c:v>0.97</c:v>
                </c:pt>
                <c:pt idx="60">
                  <c:v>0.60499999999999998</c:v>
                </c:pt>
                <c:pt idx="61">
                  <c:v>0.3765</c:v>
                </c:pt>
                <c:pt idx="62">
                  <c:v>0.23449999999999999</c:v>
                </c:pt>
                <c:pt idx="63">
                  <c:v>0.14599999999999999</c:v>
                </c:pt>
                <c:pt idx="64">
                  <c:v>9.0999999999999998E-2</c:v>
                </c:pt>
                <c:pt idx="65">
                  <c:v>5.6500000000000002E-2</c:v>
                </c:pt>
                <c:pt idx="66">
                  <c:v>3.5349999999999999E-2</c:v>
                </c:pt>
                <c:pt idx="67">
                  <c:v>2.205E-2</c:v>
                </c:pt>
                <c:pt idx="68">
                  <c:v>1.37E-2</c:v>
                </c:pt>
                <c:pt idx="69">
                  <c:v>8.5500000000000003E-3</c:v>
                </c:pt>
                <c:pt idx="70">
                  <c:v>5.3499999999999997E-3</c:v>
                </c:pt>
                <c:pt idx="71">
                  <c:v>3.32E-3</c:v>
                </c:pt>
                <c:pt idx="72">
                  <c:v>2.0699999999999998E-3</c:v>
                </c:pt>
                <c:pt idx="73">
                  <c:v>1.2899999999999999E-3</c:v>
                </c:pt>
                <c:pt idx="74" formatCode="0.00E+00">
                  <c:v>8.0500000000000005E-4</c:v>
                </c:pt>
                <c:pt idx="75" formatCode="0.00E+00">
                  <c:v>5.0000000000000001E-4</c:v>
                </c:pt>
                <c:pt idx="76">
                  <c:v>0.2</c:v>
                </c:pt>
                <c:pt idx="77">
                  <c:v>0.12479999999999999</c:v>
                </c:pt>
                <c:pt idx="78">
                  <c:v>7.7600000000000002E-2</c:v>
                </c:pt>
                <c:pt idx="79">
                  <c:v>4.8399999999999999E-2</c:v>
                </c:pt>
                <c:pt idx="80">
                  <c:v>3.0120000000000001E-2</c:v>
                </c:pt>
                <c:pt idx="81">
                  <c:v>1.8759999999999999E-2</c:v>
                </c:pt>
                <c:pt idx="82">
                  <c:v>1.1679999999999999E-2</c:v>
                </c:pt>
                <c:pt idx="83">
                  <c:v>7.28E-3</c:v>
                </c:pt>
                <c:pt idx="84">
                  <c:v>4.5199999999999997E-3</c:v>
                </c:pt>
                <c:pt idx="85">
                  <c:v>2.8300000000000001E-3</c:v>
                </c:pt>
                <c:pt idx="86">
                  <c:v>1.7600000000000001E-3</c:v>
                </c:pt>
                <c:pt idx="87">
                  <c:v>1.1000000000000001E-3</c:v>
                </c:pt>
                <c:pt idx="88" formatCode="0.00E+00">
                  <c:v>6.8400000000000004E-4</c:v>
                </c:pt>
                <c:pt idx="89" formatCode="0.00E+00">
                  <c:v>4.28E-4</c:v>
                </c:pt>
                <c:pt idx="90" formatCode="0.00E+00">
                  <c:v>2.656E-4</c:v>
                </c:pt>
                <c:pt idx="91" formatCode="0.00E+00">
                  <c:v>1.6559999999999999E-4</c:v>
                </c:pt>
                <c:pt idx="92" formatCode="0.00E+00">
                  <c:v>1.032E-4</c:v>
                </c:pt>
                <c:pt idx="93" formatCode="0.00E+00">
                  <c:v>6.4399999999999993E-5</c:v>
                </c:pt>
                <c:pt idx="94" formatCode="0.00E+00">
                  <c:v>4.0000000000000003E-5</c:v>
                </c:pt>
              </c:numCache>
            </c:numRef>
          </c:xVal>
          <c:yVal>
            <c:numRef>
              <c:f>Fresh!$B$2:$B$96</c:f>
              <c:numCache>
                <c:formatCode>0.00E+00</c:formatCode>
                <c:ptCount val="95"/>
                <c:pt idx="0">
                  <c:v>189570000</c:v>
                </c:pt>
                <c:pt idx="1">
                  <c:v>167110000</c:v>
                </c:pt>
                <c:pt idx="2">
                  <c:v>146560000</c:v>
                </c:pt>
                <c:pt idx="3">
                  <c:v>127970000</c:v>
                </c:pt>
                <c:pt idx="4">
                  <c:v>110460000</c:v>
                </c:pt>
                <c:pt idx="5">
                  <c:v>94843000</c:v>
                </c:pt>
                <c:pt idx="6">
                  <c:v>80588000</c:v>
                </c:pt>
                <c:pt idx="7">
                  <c:v>68140000</c:v>
                </c:pt>
                <c:pt idx="8">
                  <c:v>57069000</c:v>
                </c:pt>
                <c:pt idx="9">
                  <c:v>47460000</c:v>
                </c:pt>
                <c:pt idx="10">
                  <c:v>39020000</c:v>
                </c:pt>
                <c:pt idx="11">
                  <c:v>31851000</c:v>
                </c:pt>
                <c:pt idx="12">
                  <c:v>25778000</c:v>
                </c:pt>
                <c:pt idx="13">
                  <c:v>20677000</c:v>
                </c:pt>
                <c:pt idx="14">
                  <c:v>16506000</c:v>
                </c:pt>
                <c:pt idx="15">
                  <c:v>13183000</c:v>
                </c:pt>
                <c:pt idx="16">
                  <c:v>10523000</c:v>
                </c:pt>
                <c:pt idx="17">
                  <c:v>8304800</c:v>
                </c:pt>
                <c:pt idx="18">
                  <c:v>6489800</c:v>
                </c:pt>
                <c:pt idx="19">
                  <c:v>78662000</c:v>
                </c:pt>
                <c:pt idx="20">
                  <c:v>65853000</c:v>
                </c:pt>
                <c:pt idx="21">
                  <c:v>54659000</c:v>
                </c:pt>
                <c:pt idx="22">
                  <c:v>44973000</c:v>
                </c:pt>
                <c:pt idx="23">
                  <c:v>36724000</c:v>
                </c:pt>
                <c:pt idx="24">
                  <c:v>29714000</c:v>
                </c:pt>
                <c:pt idx="25">
                  <c:v>23833000</c:v>
                </c:pt>
                <c:pt idx="26">
                  <c:v>18941000</c:v>
                </c:pt>
                <c:pt idx="27">
                  <c:v>14936000</c:v>
                </c:pt>
                <c:pt idx="28">
                  <c:v>11635000</c:v>
                </c:pt>
                <c:pt idx="29">
                  <c:v>8985300</c:v>
                </c:pt>
                <c:pt idx="30">
                  <c:v>6862900</c:v>
                </c:pt>
                <c:pt idx="31">
                  <c:v>5195100</c:v>
                </c:pt>
                <c:pt idx="32">
                  <c:v>3880300</c:v>
                </c:pt>
                <c:pt idx="33">
                  <c:v>2858400</c:v>
                </c:pt>
                <c:pt idx="34">
                  <c:v>2072600</c:v>
                </c:pt>
                <c:pt idx="35">
                  <c:v>1480600</c:v>
                </c:pt>
                <c:pt idx="36">
                  <c:v>1056300</c:v>
                </c:pt>
                <c:pt idx="37" formatCode="General">
                  <c:v>753890</c:v>
                </c:pt>
                <c:pt idx="38">
                  <c:v>21487000</c:v>
                </c:pt>
                <c:pt idx="39">
                  <c:v>16851000</c:v>
                </c:pt>
                <c:pt idx="40">
                  <c:v>13060000</c:v>
                </c:pt>
                <c:pt idx="41">
                  <c:v>10011000</c:v>
                </c:pt>
                <c:pt idx="42">
                  <c:v>7608600</c:v>
                </c:pt>
                <c:pt idx="43">
                  <c:v>5726300</c:v>
                </c:pt>
                <c:pt idx="44">
                  <c:v>4260200</c:v>
                </c:pt>
                <c:pt idx="45">
                  <c:v>3132400</c:v>
                </c:pt>
                <c:pt idx="46">
                  <c:v>2276800</c:v>
                </c:pt>
                <c:pt idx="47">
                  <c:v>1640400</c:v>
                </c:pt>
                <c:pt idx="48">
                  <c:v>1170700</c:v>
                </c:pt>
                <c:pt idx="49" formatCode="General">
                  <c:v>827640</c:v>
                </c:pt>
                <c:pt idx="50" formatCode="General">
                  <c:v>579450</c:v>
                </c:pt>
                <c:pt idx="51" formatCode="General">
                  <c:v>401030</c:v>
                </c:pt>
                <c:pt idx="52" formatCode="General">
                  <c:v>273990</c:v>
                </c:pt>
                <c:pt idx="53" formatCode="General">
                  <c:v>184360</c:v>
                </c:pt>
                <c:pt idx="54" formatCode="General">
                  <c:v>123690</c:v>
                </c:pt>
                <c:pt idx="55" formatCode="General">
                  <c:v>83221</c:v>
                </c:pt>
                <c:pt idx="56" formatCode="General">
                  <c:v>54942</c:v>
                </c:pt>
                <c:pt idx="57">
                  <c:v>3997600</c:v>
                </c:pt>
                <c:pt idx="58">
                  <c:v>3281300</c:v>
                </c:pt>
                <c:pt idx="59">
                  <c:v>2397100</c:v>
                </c:pt>
                <c:pt idx="60">
                  <c:v>1712200</c:v>
                </c:pt>
                <c:pt idx="61">
                  <c:v>1210100</c:v>
                </c:pt>
                <c:pt idx="62" formatCode="General">
                  <c:v>846580</c:v>
                </c:pt>
                <c:pt idx="63" formatCode="General">
                  <c:v>587020</c:v>
                </c:pt>
                <c:pt idx="64" formatCode="General">
                  <c:v>403830</c:v>
                </c:pt>
                <c:pt idx="65" formatCode="General">
                  <c:v>275630</c:v>
                </c:pt>
                <c:pt idx="66" formatCode="General">
                  <c:v>186740</c:v>
                </c:pt>
                <c:pt idx="67" formatCode="General">
                  <c:v>125650</c:v>
                </c:pt>
                <c:pt idx="68" formatCode="General">
                  <c:v>83943</c:v>
                </c:pt>
                <c:pt idx="69" formatCode="General">
                  <c:v>55629</c:v>
                </c:pt>
                <c:pt idx="70" formatCode="General">
                  <c:v>36525</c:v>
                </c:pt>
                <c:pt idx="71" formatCode="General">
                  <c:v>23697</c:v>
                </c:pt>
                <c:pt idx="72" formatCode="General">
                  <c:v>15161</c:v>
                </c:pt>
                <c:pt idx="73" formatCode="General">
                  <c:v>9677</c:v>
                </c:pt>
                <c:pt idx="74" formatCode="General">
                  <c:v>6171.1</c:v>
                </c:pt>
                <c:pt idx="75" formatCode="General">
                  <c:v>3839.3</c:v>
                </c:pt>
                <c:pt idx="76" formatCode="General">
                  <c:v>734510</c:v>
                </c:pt>
                <c:pt idx="77" formatCode="General">
                  <c:v>565320</c:v>
                </c:pt>
                <c:pt idx="78" formatCode="General">
                  <c:v>402330</c:v>
                </c:pt>
                <c:pt idx="79" formatCode="General">
                  <c:v>280030</c:v>
                </c:pt>
                <c:pt idx="80" formatCode="General">
                  <c:v>190590</c:v>
                </c:pt>
                <c:pt idx="81" formatCode="General">
                  <c:v>127820</c:v>
                </c:pt>
                <c:pt idx="82" formatCode="General">
                  <c:v>84981</c:v>
                </c:pt>
                <c:pt idx="83" formatCode="General">
                  <c:v>56180</c:v>
                </c:pt>
                <c:pt idx="84" formatCode="General">
                  <c:v>36942</c:v>
                </c:pt>
                <c:pt idx="85" formatCode="General">
                  <c:v>24173</c:v>
                </c:pt>
                <c:pt idx="86" formatCode="General">
                  <c:v>15740</c:v>
                </c:pt>
                <c:pt idx="87" formatCode="General">
                  <c:v>10197</c:v>
                </c:pt>
                <c:pt idx="88" formatCode="General">
                  <c:v>6568.5</c:v>
                </c:pt>
                <c:pt idx="89" formatCode="General">
                  <c:v>4209.5</c:v>
                </c:pt>
                <c:pt idx="90" formatCode="General">
                  <c:v>2675.5</c:v>
                </c:pt>
                <c:pt idx="91" formatCode="General">
                  <c:v>1684.9</c:v>
                </c:pt>
                <c:pt idx="92" formatCode="General">
                  <c:v>1052.8</c:v>
                </c:pt>
                <c:pt idx="93" formatCode="General">
                  <c:v>661.46</c:v>
                </c:pt>
                <c:pt idx="94" formatCode="General">
                  <c:v>416.02</c:v>
                </c:pt>
              </c:numCache>
            </c:numRef>
          </c:yVal>
          <c:smooth val="0"/>
        </c:ser>
        <c:ser>
          <c:idx val="1"/>
          <c:order val="1"/>
          <c:spPr>
            <a:ln w="28575">
              <a:noFill/>
            </a:ln>
          </c:spPr>
          <c:xVal>
            <c:numRef>
              <c:f>Fresh!$A$2:$A$96</c:f>
              <c:numCache>
                <c:formatCode>General</c:formatCode>
                <c:ptCount val="95"/>
                <c:pt idx="0">
                  <c:v>30000</c:v>
                </c:pt>
                <c:pt idx="1">
                  <c:v>18720</c:v>
                </c:pt>
                <c:pt idx="2">
                  <c:v>11640</c:v>
                </c:pt>
                <c:pt idx="3">
                  <c:v>7260</c:v>
                </c:pt>
                <c:pt idx="4">
                  <c:v>4518</c:v>
                </c:pt>
                <c:pt idx="5">
                  <c:v>2814</c:v>
                </c:pt>
                <c:pt idx="6">
                  <c:v>1752</c:v>
                </c:pt>
                <c:pt idx="7">
                  <c:v>1092</c:v>
                </c:pt>
                <c:pt idx="8">
                  <c:v>678</c:v>
                </c:pt>
                <c:pt idx="9">
                  <c:v>424.2</c:v>
                </c:pt>
                <c:pt idx="10">
                  <c:v>264.60000000000002</c:v>
                </c:pt>
                <c:pt idx="11">
                  <c:v>164.4</c:v>
                </c:pt>
                <c:pt idx="12">
                  <c:v>102.6</c:v>
                </c:pt>
                <c:pt idx="13">
                  <c:v>64.2</c:v>
                </c:pt>
                <c:pt idx="14">
                  <c:v>39.840000000000003</c:v>
                </c:pt>
                <c:pt idx="15">
                  <c:v>24.84</c:v>
                </c:pt>
                <c:pt idx="16">
                  <c:v>15.48</c:v>
                </c:pt>
                <c:pt idx="17">
                  <c:v>9.66</c:v>
                </c:pt>
                <c:pt idx="18">
                  <c:v>6</c:v>
                </c:pt>
                <c:pt idx="19">
                  <c:v>1250</c:v>
                </c:pt>
                <c:pt idx="20">
                  <c:v>780</c:v>
                </c:pt>
                <c:pt idx="21">
                  <c:v>485</c:v>
                </c:pt>
                <c:pt idx="22">
                  <c:v>302.5</c:v>
                </c:pt>
                <c:pt idx="23">
                  <c:v>188.25</c:v>
                </c:pt>
                <c:pt idx="24">
                  <c:v>117.25</c:v>
                </c:pt>
                <c:pt idx="25">
                  <c:v>73</c:v>
                </c:pt>
                <c:pt idx="26">
                  <c:v>45.5</c:v>
                </c:pt>
                <c:pt idx="27">
                  <c:v>28.25</c:v>
                </c:pt>
                <c:pt idx="28">
                  <c:v>17.675000000000001</c:v>
                </c:pt>
                <c:pt idx="29">
                  <c:v>11.025</c:v>
                </c:pt>
                <c:pt idx="30">
                  <c:v>6.85</c:v>
                </c:pt>
                <c:pt idx="31">
                  <c:v>4.2750000000000004</c:v>
                </c:pt>
                <c:pt idx="32">
                  <c:v>2.6749999999999998</c:v>
                </c:pt>
                <c:pt idx="33">
                  <c:v>1.66</c:v>
                </c:pt>
                <c:pt idx="34">
                  <c:v>1.0349999999999999</c:v>
                </c:pt>
                <c:pt idx="35">
                  <c:v>0.64500000000000002</c:v>
                </c:pt>
                <c:pt idx="36">
                  <c:v>0.40250000000000002</c:v>
                </c:pt>
                <c:pt idx="37">
                  <c:v>0.25</c:v>
                </c:pt>
                <c:pt idx="38">
                  <c:v>50</c:v>
                </c:pt>
                <c:pt idx="39">
                  <c:v>31.2</c:v>
                </c:pt>
                <c:pt idx="40">
                  <c:v>19.399999999999999</c:v>
                </c:pt>
                <c:pt idx="41">
                  <c:v>12.1</c:v>
                </c:pt>
                <c:pt idx="42">
                  <c:v>7.53</c:v>
                </c:pt>
                <c:pt idx="43">
                  <c:v>4.6900000000000004</c:v>
                </c:pt>
                <c:pt idx="44">
                  <c:v>2.92</c:v>
                </c:pt>
                <c:pt idx="45">
                  <c:v>1.82</c:v>
                </c:pt>
                <c:pt idx="46">
                  <c:v>1.1299999999999999</c:v>
                </c:pt>
                <c:pt idx="47">
                  <c:v>0.70699999999999996</c:v>
                </c:pt>
                <c:pt idx="48">
                  <c:v>0.441</c:v>
                </c:pt>
                <c:pt idx="49">
                  <c:v>0.27400000000000002</c:v>
                </c:pt>
                <c:pt idx="50">
                  <c:v>0.17100000000000001</c:v>
                </c:pt>
                <c:pt idx="51">
                  <c:v>0.107</c:v>
                </c:pt>
                <c:pt idx="52">
                  <c:v>6.6400000000000001E-2</c:v>
                </c:pt>
                <c:pt idx="53">
                  <c:v>4.1399999999999999E-2</c:v>
                </c:pt>
                <c:pt idx="54">
                  <c:v>2.58E-2</c:v>
                </c:pt>
                <c:pt idx="55">
                  <c:v>1.61E-2</c:v>
                </c:pt>
                <c:pt idx="56">
                  <c:v>0.01</c:v>
                </c:pt>
                <c:pt idx="57">
                  <c:v>2.5</c:v>
                </c:pt>
                <c:pt idx="58">
                  <c:v>1.56</c:v>
                </c:pt>
                <c:pt idx="59">
                  <c:v>0.97</c:v>
                </c:pt>
                <c:pt idx="60">
                  <c:v>0.60499999999999998</c:v>
                </c:pt>
                <c:pt idx="61">
                  <c:v>0.3765</c:v>
                </c:pt>
                <c:pt idx="62">
                  <c:v>0.23449999999999999</c:v>
                </c:pt>
                <c:pt idx="63">
                  <c:v>0.14599999999999999</c:v>
                </c:pt>
                <c:pt idx="64">
                  <c:v>9.0999999999999998E-2</c:v>
                </c:pt>
                <c:pt idx="65">
                  <c:v>5.6500000000000002E-2</c:v>
                </c:pt>
                <c:pt idx="66">
                  <c:v>3.5349999999999999E-2</c:v>
                </c:pt>
                <c:pt idx="67">
                  <c:v>2.205E-2</c:v>
                </c:pt>
                <c:pt idx="68">
                  <c:v>1.37E-2</c:v>
                </c:pt>
                <c:pt idx="69">
                  <c:v>8.5500000000000003E-3</c:v>
                </c:pt>
                <c:pt idx="70">
                  <c:v>5.3499999999999997E-3</c:v>
                </c:pt>
                <c:pt idx="71">
                  <c:v>3.32E-3</c:v>
                </c:pt>
                <c:pt idx="72">
                  <c:v>2.0699999999999998E-3</c:v>
                </c:pt>
                <c:pt idx="73">
                  <c:v>1.2899999999999999E-3</c:v>
                </c:pt>
                <c:pt idx="74" formatCode="0.00E+00">
                  <c:v>8.0500000000000005E-4</c:v>
                </c:pt>
                <c:pt idx="75" formatCode="0.00E+00">
                  <c:v>5.0000000000000001E-4</c:v>
                </c:pt>
                <c:pt idx="76">
                  <c:v>0.2</c:v>
                </c:pt>
                <c:pt idx="77">
                  <c:v>0.12479999999999999</c:v>
                </c:pt>
                <c:pt idx="78">
                  <c:v>7.7600000000000002E-2</c:v>
                </c:pt>
                <c:pt idx="79">
                  <c:v>4.8399999999999999E-2</c:v>
                </c:pt>
                <c:pt idx="80">
                  <c:v>3.0120000000000001E-2</c:v>
                </c:pt>
                <c:pt idx="81">
                  <c:v>1.8759999999999999E-2</c:v>
                </c:pt>
                <c:pt idx="82">
                  <c:v>1.1679999999999999E-2</c:v>
                </c:pt>
                <c:pt idx="83">
                  <c:v>7.28E-3</c:v>
                </c:pt>
                <c:pt idx="84">
                  <c:v>4.5199999999999997E-3</c:v>
                </c:pt>
                <c:pt idx="85">
                  <c:v>2.8300000000000001E-3</c:v>
                </c:pt>
                <c:pt idx="86">
                  <c:v>1.7600000000000001E-3</c:v>
                </c:pt>
                <c:pt idx="87">
                  <c:v>1.1000000000000001E-3</c:v>
                </c:pt>
                <c:pt idx="88" formatCode="0.00E+00">
                  <c:v>6.8400000000000004E-4</c:v>
                </c:pt>
                <c:pt idx="89" formatCode="0.00E+00">
                  <c:v>4.28E-4</c:v>
                </c:pt>
                <c:pt idx="90" formatCode="0.00E+00">
                  <c:v>2.656E-4</c:v>
                </c:pt>
                <c:pt idx="91" formatCode="0.00E+00">
                  <c:v>1.6559999999999999E-4</c:v>
                </c:pt>
                <c:pt idx="92" formatCode="0.00E+00">
                  <c:v>1.032E-4</c:v>
                </c:pt>
                <c:pt idx="93" formatCode="0.00E+00">
                  <c:v>6.4399999999999993E-5</c:v>
                </c:pt>
                <c:pt idx="94" formatCode="0.00E+00">
                  <c:v>4.0000000000000003E-5</c:v>
                </c:pt>
              </c:numCache>
            </c:numRef>
          </c:xVal>
          <c:yVal>
            <c:numRef>
              <c:f>Fresh!$J$2:$J$96</c:f>
              <c:numCache>
                <c:formatCode>General</c:formatCode>
                <c:ptCount val="95"/>
                <c:pt idx="0">
                  <c:v>15280559.309479497</c:v>
                </c:pt>
                <c:pt idx="1">
                  <c:v>15280558.818173999</c:v>
                </c:pt>
                <c:pt idx="2">
                  <c:v>15280557.541715363</c:v>
                </c:pt>
                <c:pt idx="3">
                  <c:v>15280554.273234934</c:v>
                </c:pt>
                <c:pt idx="4">
                  <c:v>15280545.8095014</c:v>
                </c:pt>
                <c:pt idx="5">
                  <c:v>15280524.015408721</c:v>
                </c:pt>
                <c:pt idx="6">
                  <c:v>15280467.76468779</c:v>
                </c:pt>
                <c:pt idx="7">
                  <c:v>15280323.175591348</c:v>
                </c:pt>
                <c:pt idx="8">
                  <c:v>15279946.279002333</c:v>
                </c:pt>
                <c:pt idx="9">
                  <c:v>15278992.938908629</c:v>
                </c:pt>
                <c:pt idx="10">
                  <c:v>15276533.952833613</c:v>
                </c:pt>
                <c:pt idx="11">
                  <c:v>15270137.855075985</c:v>
                </c:pt>
                <c:pt idx="12">
                  <c:v>15253844.652557218</c:v>
                </c:pt>
                <c:pt idx="13">
                  <c:v>15212605.645643651</c:v>
                </c:pt>
                <c:pt idx="14">
                  <c:v>15105954.479896575</c:v>
                </c:pt>
                <c:pt idx="15">
                  <c:v>14843118.741921192</c:v>
                </c:pt>
                <c:pt idx="16">
                  <c:v>14224440.117389631</c:v>
                </c:pt>
                <c:pt idx="17">
                  <c:v>12935322.054693457</c:v>
                </c:pt>
                <c:pt idx="18">
                  <c:v>10737745.680958092</c:v>
                </c:pt>
                <c:pt idx="19">
                  <c:v>15280379.170739047</c:v>
                </c:pt>
                <c:pt idx="20">
                  <c:v>15280096.196626082</c:v>
                </c:pt>
                <c:pt idx="21">
                  <c:v>15279361.07619001</c:v>
                </c:pt>
                <c:pt idx="22">
                  <c:v>15277479.220776973</c:v>
                </c:pt>
                <c:pt idx="23">
                  <c:v>15272609.378270091</c:v>
                </c:pt>
                <c:pt idx="24">
                  <c:v>15260090.91223043</c:v>
                </c:pt>
                <c:pt idx="25">
                  <c:v>15227922.128446266</c:v>
                </c:pt>
                <c:pt idx="26">
                  <c:v>15146157.149463095</c:v>
                </c:pt>
                <c:pt idx="27">
                  <c:v>14939051.907303456</c:v>
                </c:pt>
                <c:pt idx="28">
                  <c:v>14450838.499892136</c:v>
                </c:pt>
                <c:pt idx="29">
                  <c:v>13383342.968259351</c:v>
                </c:pt>
                <c:pt idx="30">
                  <c:v>11432406.824147433</c:v>
                </c:pt>
                <c:pt idx="31">
                  <c:v>8793944.832991438</c:v>
                </c:pt>
                <c:pt idx="32">
                  <c:v>6158001.7135626087</c:v>
                </c:pt>
                <c:pt idx="33">
                  <c:v>4027819.7318984242</c:v>
                </c:pt>
                <c:pt idx="34">
                  <c:v>2566410.5612825681</c:v>
                </c:pt>
                <c:pt idx="35">
                  <c:v>1613335.3716058817</c:v>
                </c:pt>
                <c:pt idx="36">
                  <c:v>1010215.1293156072</c:v>
                </c:pt>
                <c:pt idx="37">
                  <c:v>628306.73325705156</c:v>
                </c:pt>
                <c:pt idx="38">
                  <c:v>15169008.62029779</c:v>
                </c:pt>
                <c:pt idx="39">
                  <c:v>14998889.185117787</c:v>
                </c:pt>
                <c:pt idx="40">
                  <c:v>14582329.229096757</c:v>
                </c:pt>
                <c:pt idx="41">
                  <c:v>13656082.439620564</c:v>
                </c:pt>
                <c:pt idx="42">
                  <c:v>11892786.054369092</c:v>
                </c:pt>
                <c:pt idx="43">
                  <c:v>9337958.9437157344</c:v>
                </c:pt>
                <c:pt idx="44">
                  <c:v>6619818.376833667</c:v>
                </c:pt>
                <c:pt idx="45">
                  <c:v>4385366.9346650559</c:v>
                </c:pt>
                <c:pt idx="46">
                  <c:v>2794417.8219546229</c:v>
                </c:pt>
                <c:pt idx="47">
                  <c:v>1766433.0336088219</c:v>
                </c:pt>
                <c:pt idx="48">
                  <c:v>1106359.8570308024</c:v>
                </c:pt>
                <c:pt idx="49">
                  <c:v>688507.07641258382</c:v>
                </c:pt>
                <c:pt idx="50">
                  <c:v>429955.26282339636</c:v>
                </c:pt>
                <c:pt idx="51">
                  <c:v>269101.15843936725</c:v>
                </c:pt>
                <c:pt idx="52">
                  <c:v>167009.54154544833</c:v>
                </c:pt>
                <c:pt idx="53">
                  <c:v>104133.24491338849</c:v>
                </c:pt>
                <c:pt idx="54">
                  <c:v>64895.552570881693</c:v>
                </c:pt>
                <c:pt idx="55">
                  <c:v>40497.060063022356</c:v>
                </c:pt>
                <c:pt idx="56">
                  <c:v>25153.507712332852</c:v>
                </c:pt>
                <c:pt idx="57">
                  <c:v>5815215.8249424826</c:v>
                </c:pt>
                <c:pt idx="58">
                  <c:v>3800640.0847055581</c:v>
                </c:pt>
                <c:pt idx="59">
                  <c:v>2409372.8033259334</c:v>
                </c:pt>
                <c:pt idx="60">
                  <c:v>1514298.2905603233</c:v>
                </c:pt>
                <c:pt idx="61">
                  <c:v>945217.2758287125</c:v>
                </c:pt>
                <c:pt idx="62">
                  <c:v>589411.58742792613</c:v>
                </c:pt>
                <c:pt idx="63">
                  <c:v>367135.69708702032</c:v>
                </c:pt>
                <c:pt idx="64">
                  <c:v>228871.55355409309</c:v>
                </c:pt>
                <c:pt idx="65">
                  <c:v>142111.36493002067</c:v>
                </c:pt>
                <c:pt idx="66">
                  <c:v>88916.264852678258</c:v>
                </c:pt>
                <c:pt idx="67">
                  <c:v>55463.194299002753</c:v>
                </c:pt>
                <c:pt idx="68">
                  <c:v>34460.264625030555</c:v>
                </c:pt>
                <c:pt idx="69">
                  <c:v>21506.256931325686</c:v>
                </c:pt>
                <c:pt idx="70">
                  <c:v>13457.139639861283</c:v>
                </c:pt>
                <c:pt idx="71">
                  <c:v>8350.9746276484984</c:v>
                </c:pt>
                <c:pt idx="72">
                  <c:v>5206.7828485519294</c:v>
                </c:pt>
                <c:pt idx="73">
                  <c:v>3244.8068179366787</c:v>
                </c:pt>
                <c:pt idx="74">
                  <c:v>2024.8600964321074</c:v>
                </c:pt>
                <c:pt idx="75">
                  <c:v>1257.6770853114383</c:v>
                </c:pt>
                <c:pt idx="76">
                  <c:v>502798.42394948559</c:v>
                </c:pt>
                <c:pt idx="77">
                  <c:v>313849.98063279426</c:v>
                </c:pt>
                <c:pt idx="78">
                  <c:v>195175.56144646843</c:v>
                </c:pt>
                <c:pt idx="79">
                  <c:v>121739.27856220533</c:v>
                </c:pt>
                <c:pt idx="80">
                  <c:v>75761.536669668232</c:v>
                </c:pt>
                <c:pt idx="81">
                  <c:v>47187.819399784596</c:v>
                </c:pt>
                <c:pt idx="82">
                  <c:v>29379.282510333884</c:v>
                </c:pt>
                <c:pt idx="83">
                  <c:v>18311.765275465452</c:v>
                </c:pt>
                <c:pt idx="84">
                  <c:v>11369.397742671943</c:v>
                </c:pt>
                <c:pt idx="85">
                  <c:v>7118.4515545632712</c:v>
                </c:pt>
                <c:pt idx="86">
                  <c:v>4427.0231694991435</c:v>
                </c:pt>
                <c:pt idx="87">
                  <c:v>2766.8895516975695</c:v>
                </c:pt>
                <c:pt idx="88">
                  <c:v>1720.502247627792</c:v>
                </c:pt>
                <c:pt idx="89">
                  <c:v>1076.5715860011614</c:v>
                </c:pt>
                <c:pt idx="90">
                  <c:v>668.07806934177461</c:v>
                </c:pt>
                <c:pt idx="91">
                  <c:v>416.54265191126171</c:v>
                </c:pt>
                <c:pt idx="92">
                  <c:v>259.58455125006674</c:v>
                </c:pt>
                <c:pt idx="93">
                  <c:v>161.98880912768556</c:v>
                </c:pt>
                <c:pt idx="94">
                  <c:v>100.61416716352564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1244032"/>
        <c:axId val="201254016"/>
      </c:scatterChart>
      <c:valAx>
        <c:axId val="201244032"/>
        <c:scaling>
          <c:logBase val="10"/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01254016"/>
        <c:crosses val="autoZero"/>
        <c:crossBetween val="midCat"/>
      </c:valAx>
      <c:valAx>
        <c:axId val="201254016"/>
        <c:scaling>
          <c:logBase val="10"/>
          <c:orientation val="minMax"/>
        </c:scaling>
        <c:delete val="0"/>
        <c:axPos val="l"/>
        <c:majorGridlines/>
        <c:numFmt formatCode="0.00E+00" sourceLinked="1"/>
        <c:majorTickMark val="out"/>
        <c:minorTickMark val="none"/>
        <c:tickLblPos val="nextTo"/>
        <c:crossAx val="201244032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Fresh!$A$2:$A$96</c:f>
              <c:numCache>
                <c:formatCode>General</c:formatCode>
                <c:ptCount val="95"/>
                <c:pt idx="0">
                  <c:v>30000</c:v>
                </c:pt>
                <c:pt idx="1">
                  <c:v>18720</c:v>
                </c:pt>
                <c:pt idx="2">
                  <c:v>11640</c:v>
                </c:pt>
                <c:pt idx="3">
                  <c:v>7260</c:v>
                </c:pt>
                <c:pt idx="4">
                  <c:v>4518</c:v>
                </c:pt>
                <c:pt idx="5">
                  <c:v>2814</c:v>
                </c:pt>
                <c:pt idx="6">
                  <c:v>1752</c:v>
                </c:pt>
                <c:pt idx="7">
                  <c:v>1092</c:v>
                </c:pt>
                <c:pt idx="8">
                  <c:v>678</c:v>
                </c:pt>
                <c:pt idx="9">
                  <c:v>424.2</c:v>
                </c:pt>
                <c:pt idx="10">
                  <c:v>264.60000000000002</c:v>
                </c:pt>
                <c:pt idx="11">
                  <c:v>164.4</c:v>
                </c:pt>
                <c:pt idx="12">
                  <c:v>102.6</c:v>
                </c:pt>
                <c:pt idx="13">
                  <c:v>64.2</c:v>
                </c:pt>
                <c:pt idx="14">
                  <c:v>39.840000000000003</c:v>
                </c:pt>
                <c:pt idx="15">
                  <c:v>24.84</c:v>
                </c:pt>
                <c:pt idx="16">
                  <c:v>15.48</c:v>
                </c:pt>
                <c:pt idx="17">
                  <c:v>9.66</c:v>
                </c:pt>
                <c:pt idx="18">
                  <c:v>6</c:v>
                </c:pt>
                <c:pt idx="19">
                  <c:v>1250</c:v>
                </c:pt>
                <c:pt idx="20">
                  <c:v>780</c:v>
                </c:pt>
                <c:pt idx="21">
                  <c:v>485</c:v>
                </c:pt>
                <c:pt idx="22">
                  <c:v>302.5</c:v>
                </c:pt>
                <c:pt idx="23">
                  <c:v>188.25</c:v>
                </c:pt>
                <c:pt idx="24">
                  <c:v>117.25</c:v>
                </c:pt>
                <c:pt idx="25">
                  <c:v>73</c:v>
                </c:pt>
                <c:pt idx="26">
                  <c:v>45.5</c:v>
                </c:pt>
                <c:pt idx="27">
                  <c:v>28.25</c:v>
                </c:pt>
                <c:pt idx="28">
                  <c:v>17.675000000000001</c:v>
                </c:pt>
                <c:pt idx="29">
                  <c:v>11.025</c:v>
                </c:pt>
                <c:pt idx="30">
                  <c:v>6.85</c:v>
                </c:pt>
                <c:pt idx="31">
                  <c:v>4.2750000000000004</c:v>
                </c:pt>
                <c:pt idx="32">
                  <c:v>2.6749999999999998</c:v>
                </c:pt>
                <c:pt idx="33">
                  <c:v>1.66</c:v>
                </c:pt>
                <c:pt idx="34">
                  <c:v>1.0349999999999999</c:v>
                </c:pt>
                <c:pt idx="35">
                  <c:v>0.64500000000000002</c:v>
                </c:pt>
                <c:pt idx="36">
                  <c:v>0.40250000000000002</c:v>
                </c:pt>
                <c:pt idx="37">
                  <c:v>0.25</c:v>
                </c:pt>
                <c:pt idx="38">
                  <c:v>50</c:v>
                </c:pt>
                <c:pt idx="39">
                  <c:v>31.2</c:v>
                </c:pt>
                <c:pt idx="40">
                  <c:v>19.399999999999999</c:v>
                </c:pt>
                <c:pt idx="41">
                  <c:v>12.1</c:v>
                </c:pt>
                <c:pt idx="42">
                  <c:v>7.53</c:v>
                </c:pt>
                <c:pt idx="43">
                  <c:v>4.6900000000000004</c:v>
                </c:pt>
                <c:pt idx="44">
                  <c:v>2.92</c:v>
                </c:pt>
                <c:pt idx="45">
                  <c:v>1.82</c:v>
                </c:pt>
                <c:pt idx="46">
                  <c:v>1.1299999999999999</c:v>
                </c:pt>
                <c:pt idx="47">
                  <c:v>0.70699999999999996</c:v>
                </c:pt>
                <c:pt idx="48">
                  <c:v>0.441</c:v>
                </c:pt>
                <c:pt idx="49">
                  <c:v>0.27400000000000002</c:v>
                </c:pt>
                <c:pt idx="50">
                  <c:v>0.17100000000000001</c:v>
                </c:pt>
                <c:pt idx="51">
                  <c:v>0.107</c:v>
                </c:pt>
                <c:pt idx="52">
                  <c:v>6.6400000000000001E-2</c:v>
                </c:pt>
                <c:pt idx="53">
                  <c:v>4.1399999999999999E-2</c:v>
                </c:pt>
                <c:pt idx="54">
                  <c:v>2.58E-2</c:v>
                </c:pt>
                <c:pt idx="55">
                  <c:v>1.61E-2</c:v>
                </c:pt>
                <c:pt idx="56">
                  <c:v>0.01</c:v>
                </c:pt>
                <c:pt idx="57">
                  <c:v>2.5</c:v>
                </c:pt>
                <c:pt idx="58">
                  <c:v>1.56</c:v>
                </c:pt>
                <c:pt idx="59">
                  <c:v>0.97</c:v>
                </c:pt>
                <c:pt idx="60">
                  <c:v>0.60499999999999998</c:v>
                </c:pt>
                <c:pt idx="61">
                  <c:v>0.3765</c:v>
                </c:pt>
                <c:pt idx="62">
                  <c:v>0.23449999999999999</c:v>
                </c:pt>
                <c:pt idx="63">
                  <c:v>0.14599999999999999</c:v>
                </c:pt>
                <c:pt idx="64">
                  <c:v>9.0999999999999998E-2</c:v>
                </c:pt>
                <c:pt idx="65">
                  <c:v>5.6500000000000002E-2</c:v>
                </c:pt>
                <c:pt idx="66">
                  <c:v>3.5349999999999999E-2</c:v>
                </c:pt>
                <c:pt idx="67">
                  <c:v>2.205E-2</c:v>
                </c:pt>
                <c:pt idx="68">
                  <c:v>1.37E-2</c:v>
                </c:pt>
                <c:pt idx="69">
                  <c:v>8.5500000000000003E-3</c:v>
                </c:pt>
                <c:pt idx="70">
                  <c:v>5.3499999999999997E-3</c:v>
                </c:pt>
                <c:pt idx="71">
                  <c:v>3.32E-3</c:v>
                </c:pt>
                <c:pt idx="72">
                  <c:v>2.0699999999999998E-3</c:v>
                </c:pt>
                <c:pt idx="73">
                  <c:v>1.2899999999999999E-3</c:v>
                </c:pt>
                <c:pt idx="74" formatCode="0.00E+00">
                  <c:v>8.0500000000000005E-4</c:v>
                </c:pt>
                <c:pt idx="75" formatCode="0.00E+00">
                  <c:v>5.0000000000000001E-4</c:v>
                </c:pt>
                <c:pt idx="76">
                  <c:v>0.2</c:v>
                </c:pt>
                <c:pt idx="77">
                  <c:v>0.12479999999999999</c:v>
                </c:pt>
                <c:pt idx="78">
                  <c:v>7.7600000000000002E-2</c:v>
                </c:pt>
                <c:pt idx="79">
                  <c:v>4.8399999999999999E-2</c:v>
                </c:pt>
                <c:pt idx="80">
                  <c:v>3.0120000000000001E-2</c:v>
                </c:pt>
                <c:pt idx="81">
                  <c:v>1.8759999999999999E-2</c:v>
                </c:pt>
                <c:pt idx="82">
                  <c:v>1.1679999999999999E-2</c:v>
                </c:pt>
                <c:pt idx="83">
                  <c:v>7.28E-3</c:v>
                </c:pt>
                <c:pt idx="84">
                  <c:v>4.5199999999999997E-3</c:v>
                </c:pt>
                <c:pt idx="85">
                  <c:v>2.8300000000000001E-3</c:v>
                </c:pt>
                <c:pt idx="86">
                  <c:v>1.7600000000000001E-3</c:v>
                </c:pt>
                <c:pt idx="87">
                  <c:v>1.1000000000000001E-3</c:v>
                </c:pt>
                <c:pt idx="88" formatCode="0.00E+00">
                  <c:v>6.8400000000000004E-4</c:v>
                </c:pt>
                <c:pt idx="89" formatCode="0.00E+00">
                  <c:v>4.28E-4</c:v>
                </c:pt>
                <c:pt idx="90" formatCode="0.00E+00">
                  <c:v>2.656E-4</c:v>
                </c:pt>
                <c:pt idx="91" formatCode="0.00E+00">
                  <c:v>1.6559999999999999E-4</c:v>
                </c:pt>
                <c:pt idx="92" formatCode="0.00E+00">
                  <c:v>1.032E-4</c:v>
                </c:pt>
                <c:pt idx="93" formatCode="0.00E+00">
                  <c:v>6.4399999999999993E-5</c:v>
                </c:pt>
                <c:pt idx="94" formatCode="0.00E+00">
                  <c:v>4.0000000000000003E-5</c:v>
                </c:pt>
              </c:numCache>
            </c:numRef>
          </c:xVal>
          <c:yVal>
            <c:numRef>
              <c:f>Fresh!$C$2:$C$96</c:f>
              <c:numCache>
                <c:formatCode>General</c:formatCode>
                <c:ptCount val="95"/>
                <c:pt idx="0">
                  <c:v>22.32</c:v>
                </c:pt>
                <c:pt idx="1">
                  <c:v>23.88</c:v>
                </c:pt>
                <c:pt idx="2">
                  <c:v>25.29</c:v>
                </c:pt>
                <c:pt idx="3">
                  <c:v>26.88</c:v>
                </c:pt>
                <c:pt idx="4">
                  <c:v>28.35</c:v>
                </c:pt>
                <c:pt idx="5">
                  <c:v>29.88</c:v>
                </c:pt>
                <c:pt idx="6">
                  <c:v>31.51</c:v>
                </c:pt>
                <c:pt idx="7">
                  <c:v>33.090000000000003</c:v>
                </c:pt>
                <c:pt idx="8">
                  <c:v>34.68</c:v>
                </c:pt>
                <c:pt idx="9">
                  <c:v>36.54</c:v>
                </c:pt>
                <c:pt idx="10">
                  <c:v>38.33</c:v>
                </c:pt>
                <c:pt idx="11">
                  <c:v>40.119999999999997</c:v>
                </c:pt>
                <c:pt idx="12">
                  <c:v>42.01</c:v>
                </c:pt>
                <c:pt idx="13">
                  <c:v>43.93</c:v>
                </c:pt>
                <c:pt idx="14">
                  <c:v>45.92</c:v>
                </c:pt>
                <c:pt idx="15">
                  <c:v>47.92</c:v>
                </c:pt>
                <c:pt idx="16">
                  <c:v>49.83</c:v>
                </c:pt>
                <c:pt idx="17">
                  <c:v>51.78</c:v>
                </c:pt>
                <c:pt idx="18">
                  <c:v>53.75</c:v>
                </c:pt>
                <c:pt idx="19">
                  <c:v>33.04</c:v>
                </c:pt>
                <c:pt idx="20">
                  <c:v>34.71</c:v>
                </c:pt>
                <c:pt idx="21">
                  <c:v>36.380000000000003</c:v>
                </c:pt>
                <c:pt idx="22">
                  <c:v>38.020000000000003</c:v>
                </c:pt>
                <c:pt idx="23">
                  <c:v>39.69</c:v>
                </c:pt>
                <c:pt idx="24">
                  <c:v>41.42</c:v>
                </c:pt>
                <c:pt idx="25">
                  <c:v>43.21</c:v>
                </c:pt>
                <c:pt idx="26">
                  <c:v>45.02</c:v>
                </c:pt>
                <c:pt idx="27">
                  <c:v>46.88</c:v>
                </c:pt>
                <c:pt idx="28">
                  <c:v>48.81</c:v>
                </c:pt>
                <c:pt idx="29">
                  <c:v>50.79</c:v>
                </c:pt>
                <c:pt idx="30">
                  <c:v>52.8</c:v>
                </c:pt>
                <c:pt idx="31">
                  <c:v>54.86</c:v>
                </c:pt>
                <c:pt idx="32">
                  <c:v>56.95</c:v>
                </c:pt>
                <c:pt idx="33">
                  <c:v>59.04</c:v>
                </c:pt>
                <c:pt idx="34">
                  <c:v>61.15</c:v>
                </c:pt>
                <c:pt idx="35">
                  <c:v>63.22</c:v>
                </c:pt>
                <c:pt idx="36">
                  <c:v>65.12</c:v>
                </c:pt>
                <c:pt idx="37">
                  <c:v>66.930000000000007</c:v>
                </c:pt>
                <c:pt idx="38">
                  <c:v>45.62</c:v>
                </c:pt>
                <c:pt idx="39">
                  <c:v>47.88</c:v>
                </c:pt>
                <c:pt idx="40">
                  <c:v>49.89</c:v>
                </c:pt>
                <c:pt idx="41">
                  <c:v>51.81</c:v>
                </c:pt>
                <c:pt idx="42">
                  <c:v>53.72</c:v>
                </c:pt>
                <c:pt idx="43">
                  <c:v>55.64</c:v>
                </c:pt>
                <c:pt idx="44">
                  <c:v>57.56</c:v>
                </c:pt>
                <c:pt idx="45">
                  <c:v>59.48</c:v>
                </c:pt>
                <c:pt idx="46">
                  <c:v>61.38</c:v>
                </c:pt>
                <c:pt idx="47">
                  <c:v>63.26</c:v>
                </c:pt>
                <c:pt idx="48">
                  <c:v>65.069999999999993</c:v>
                </c:pt>
                <c:pt idx="49">
                  <c:v>66.81</c:v>
                </c:pt>
                <c:pt idx="50">
                  <c:v>68.459999999999994</c:v>
                </c:pt>
                <c:pt idx="51">
                  <c:v>70.05</c:v>
                </c:pt>
                <c:pt idx="52">
                  <c:v>71.58</c:v>
                </c:pt>
                <c:pt idx="53">
                  <c:v>73.05</c:v>
                </c:pt>
                <c:pt idx="54">
                  <c:v>74.459999999999994</c:v>
                </c:pt>
                <c:pt idx="55">
                  <c:v>75.760000000000005</c:v>
                </c:pt>
                <c:pt idx="56">
                  <c:v>77.040000000000006</c:v>
                </c:pt>
                <c:pt idx="57">
                  <c:v>59.7</c:v>
                </c:pt>
                <c:pt idx="58">
                  <c:v>61.17</c:v>
                </c:pt>
                <c:pt idx="59">
                  <c:v>62.86</c:v>
                </c:pt>
                <c:pt idx="60">
                  <c:v>65.12</c:v>
                </c:pt>
                <c:pt idx="61">
                  <c:v>67.010000000000005</c:v>
                </c:pt>
                <c:pt idx="62">
                  <c:v>68.66</c:v>
                </c:pt>
                <c:pt idx="63">
                  <c:v>70.209999999999994</c:v>
                </c:pt>
                <c:pt idx="64">
                  <c:v>71.67</c:v>
                </c:pt>
                <c:pt idx="65">
                  <c:v>73.05</c:v>
                </c:pt>
                <c:pt idx="66">
                  <c:v>74.349999999999994</c:v>
                </c:pt>
                <c:pt idx="67">
                  <c:v>75.58</c:v>
                </c:pt>
                <c:pt idx="68">
                  <c:v>76.760000000000005</c:v>
                </c:pt>
                <c:pt idx="69">
                  <c:v>77.900000000000006</c:v>
                </c:pt>
                <c:pt idx="70">
                  <c:v>79.03</c:v>
                </c:pt>
                <c:pt idx="71">
                  <c:v>80.14</c:v>
                </c:pt>
                <c:pt idx="72">
                  <c:v>81.3</c:v>
                </c:pt>
                <c:pt idx="73">
                  <c:v>82.5</c:v>
                </c:pt>
                <c:pt idx="74">
                  <c:v>83.71</c:v>
                </c:pt>
                <c:pt idx="75">
                  <c:v>0</c:v>
                </c:pt>
                <c:pt idx="76">
                  <c:v>0</c:v>
                </c:pt>
                <c:pt idx="77">
                  <c:v>78.040000000000006</c:v>
                </c:pt>
                <c:pt idx="78">
                  <c:v>74.06</c:v>
                </c:pt>
                <c:pt idx="79">
                  <c:v>75.349999999999994</c:v>
                </c:pt>
                <c:pt idx="80">
                  <c:v>76.08</c:v>
                </c:pt>
                <c:pt idx="81">
                  <c:v>77.13</c:v>
                </c:pt>
                <c:pt idx="82">
                  <c:v>78.33</c:v>
                </c:pt>
                <c:pt idx="83">
                  <c:v>79.31</c:v>
                </c:pt>
                <c:pt idx="84">
                  <c:v>80.17</c:v>
                </c:pt>
                <c:pt idx="85">
                  <c:v>81.069999999999993</c:v>
                </c:pt>
                <c:pt idx="86">
                  <c:v>81.93</c:v>
                </c:pt>
                <c:pt idx="87">
                  <c:v>82.79</c:v>
                </c:pt>
                <c:pt idx="88">
                  <c:v>83.65</c:v>
                </c:pt>
                <c:pt idx="89">
                  <c:v>84.57</c:v>
                </c:pt>
                <c:pt idx="90">
                  <c:v>85.48</c:v>
                </c:pt>
                <c:pt idx="91">
                  <c:v>86.46</c:v>
                </c:pt>
                <c:pt idx="92">
                  <c:v>87.57</c:v>
                </c:pt>
                <c:pt idx="93">
                  <c:v>88.56</c:v>
                </c:pt>
                <c:pt idx="94">
                  <c:v>89.4</c:v>
                </c:pt>
              </c:numCache>
            </c:numRef>
          </c:yVal>
          <c:smooth val="0"/>
        </c:ser>
        <c:ser>
          <c:idx val="1"/>
          <c:order val="1"/>
          <c:spPr>
            <a:ln w="28575">
              <a:noFill/>
            </a:ln>
          </c:spPr>
          <c:xVal>
            <c:numRef>
              <c:f>Fresh!$A$2:$A$96</c:f>
              <c:numCache>
                <c:formatCode>General</c:formatCode>
                <c:ptCount val="95"/>
                <c:pt idx="0">
                  <c:v>30000</c:v>
                </c:pt>
                <c:pt idx="1">
                  <c:v>18720</c:v>
                </c:pt>
                <c:pt idx="2">
                  <c:v>11640</c:v>
                </c:pt>
                <c:pt idx="3">
                  <c:v>7260</c:v>
                </c:pt>
                <c:pt idx="4">
                  <c:v>4518</c:v>
                </c:pt>
                <c:pt idx="5">
                  <c:v>2814</c:v>
                </c:pt>
                <c:pt idx="6">
                  <c:v>1752</c:v>
                </c:pt>
                <c:pt idx="7">
                  <c:v>1092</c:v>
                </c:pt>
                <c:pt idx="8">
                  <c:v>678</c:v>
                </c:pt>
                <c:pt idx="9">
                  <c:v>424.2</c:v>
                </c:pt>
                <c:pt idx="10">
                  <c:v>264.60000000000002</c:v>
                </c:pt>
                <c:pt idx="11">
                  <c:v>164.4</c:v>
                </c:pt>
                <c:pt idx="12">
                  <c:v>102.6</c:v>
                </c:pt>
                <c:pt idx="13">
                  <c:v>64.2</c:v>
                </c:pt>
                <c:pt idx="14">
                  <c:v>39.840000000000003</c:v>
                </c:pt>
                <c:pt idx="15">
                  <c:v>24.84</c:v>
                </c:pt>
                <c:pt idx="16">
                  <c:v>15.48</c:v>
                </c:pt>
                <c:pt idx="17">
                  <c:v>9.66</c:v>
                </c:pt>
                <c:pt idx="18">
                  <c:v>6</c:v>
                </c:pt>
                <c:pt idx="19">
                  <c:v>1250</c:v>
                </c:pt>
                <c:pt idx="20">
                  <c:v>780</c:v>
                </c:pt>
                <c:pt idx="21">
                  <c:v>485</c:v>
                </c:pt>
                <c:pt idx="22">
                  <c:v>302.5</c:v>
                </c:pt>
                <c:pt idx="23">
                  <c:v>188.25</c:v>
                </c:pt>
                <c:pt idx="24">
                  <c:v>117.25</c:v>
                </c:pt>
                <c:pt idx="25">
                  <c:v>73</c:v>
                </c:pt>
                <c:pt idx="26">
                  <c:v>45.5</c:v>
                </c:pt>
                <c:pt idx="27">
                  <c:v>28.25</c:v>
                </c:pt>
                <c:pt idx="28">
                  <c:v>17.675000000000001</c:v>
                </c:pt>
                <c:pt idx="29">
                  <c:v>11.025</c:v>
                </c:pt>
                <c:pt idx="30">
                  <c:v>6.85</c:v>
                </c:pt>
                <c:pt idx="31">
                  <c:v>4.2750000000000004</c:v>
                </c:pt>
                <c:pt idx="32">
                  <c:v>2.6749999999999998</c:v>
                </c:pt>
                <c:pt idx="33">
                  <c:v>1.66</c:v>
                </c:pt>
                <c:pt idx="34">
                  <c:v>1.0349999999999999</c:v>
                </c:pt>
                <c:pt idx="35">
                  <c:v>0.64500000000000002</c:v>
                </c:pt>
                <c:pt idx="36">
                  <c:v>0.40250000000000002</c:v>
                </c:pt>
                <c:pt idx="37">
                  <c:v>0.25</c:v>
                </c:pt>
                <c:pt idx="38">
                  <c:v>50</c:v>
                </c:pt>
                <c:pt idx="39">
                  <c:v>31.2</c:v>
                </c:pt>
                <c:pt idx="40">
                  <c:v>19.399999999999999</c:v>
                </c:pt>
                <c:pt idx="41">
                  <c:v>12.1</c:v>
                </c:pt>
                <c:pt idx="42">
                  <c:v>7.53</c:v>
                </c:pt>
                <c:pt idx="43">
                  <c:v>4.6900000000000004</c:v>
                </c:pt>
                <c:pt idx="44">
                  <c:v>2.92</c:v>
                </c:pt>
                <c:pt idx="45">
                  <c:v>1.82</c:v>
                </c:pt>
                <c:pt idx="46">
                  <c:v>1.1299999999999999</c:v>
                </c:pt>
                <c:pt idx="47">
                  <c:v>0.70699999999999996</c:v>
                </c:pt>
                <c:pt idx="48">
                  <c:v>0.441</c:v>
                </c:pt>
                <c:pt idx="49">
                  <c:v>0.27400000000000002</c:v>
                </c:pt>
                <c:pt idx="50">
                  <c:v>0.17100000000000001</c:v>
                </c:pt>
                <c:pt idx="51">
                  <c:v>0.107</c:v>
                </c:pt>
                <c:pt idx="52">
                  <c:v>6.6400000000000001E-2</c:v>
                </c:pt>
                <c:pt idx="53">
                  <c:v>4.1399999999999999E-2</c:v>
                </c:pt>
                <c:pt idx="54">
                  <c:v>2.58E-2</c:v>
                </c:pt>
                <c:pt idx="55">
                  <c:v>1.61E-2</c:v>
                </c:pt>
                <c:pt idx="56">
                  <c:v>0.01</c:v>
                </c:pt>
                <c:pt idx="57">
                  <c:v>2.5</c:v>
                </c:pt>
                <c:pt idx="58">
                  <c:v>1.56</c:v>
                </c:pt>
                <c:pt idx="59">
                  <c:v>0.97</c:v>
                </c:pt>
                <c:pt idx="60">
                  <c:v>0.60499999999999998</c:v>
                </c:pt>
                <c:pt idx="61">
                  <c:v>0.3765</c:v>
                </c:pt>
                <c:pt idx="62">
                  <c:v>0.23449999999999999</c:v>
                </c:pt>
                <c:pt idx="63">
                  <c:v>0.14599999999999999</c:v>
                </c:pt>
                <c:pt idx="64">
                  <c:v>9.0999999999999998E-2</c:v>
                </c:pt>
                <c:pt idx="65">
                  <c:v>5.6500000000000002E-2</c:v>
                </c:pt>
                <c:pt idx="66">
                  <c:v>3.5349999999999999E-2</c:v>
                </c:pt>
                <c:pt idx="67">
                  <c:v>2.205E-2</c:v>
                </c:pt>
                <c:pt idx="68">
                  <c:v>1.37E-2</c:v>
                </c:pt>
                <c:pt idx="69">
                  <c:v>8.5500000000000003E-3</c:v>
                </c:pt>
                <c:pt idx="70">
                  <c:v>5.3499999999999997E-3</c:v>
                </c:pt>
                <c:pt idx="71">
                  <c:v>3.32E-3</c:v>
                </c:pt>
                <c:pt idx="72">
                  <c:v>2.0699999999999998E-3</c:v>
                </c:pt>
                <c:pt idx="73">
                  <c:v>1.2899999999999999E-3</c:v>
                </c:pt>
                <c:pt idx="74" formatCode="0.00E+00">
                  <c:v>8.0500000000000005E-4</c:v>
                </c:pt>
                <c:pt idx="75" formatCode="0.00E+00">
                  <c:v>5.0000000000000001E-4</c:v>
                </c:pt>
                <c:pt idx="76">
                  <c:v>0.2</c:v>
                </c:pt>
                <c:pt idx="77">
                  <c:v>0.12479999999999999</c:v>
                </c:pt>
                <c:pt idx="78">
                  <c:v>7.7600000000000002E-2</c:v>
                </c:pt>
                <c:pt idx="79">
                  <c:v>4.8399999999999999E-2</c:v>
                </c:pt>
                <c:pt idx="80">
                  <c:v>3.0120000000000001E-2</c:v>
                </c:pt>
                <c:pt idx="81">
                  <c:v>1.8759999999999999E-2</c:v>
                </c:pt>
                <c:pt idx="82">
                  <c:v>1.1679999999999999E-2</c:v>
                </c:pt>
                <c:pt idx="83">
                  <c:v>7.28E-3</c:v>
                </c:pt>
                <c:pt idx="84">
                  <c:v>4.5199999999999997E-3</c:v>
                </c:pt>
                <c:pt idx="85">
                  <c:v>2.8300000000000001E-3</c:v>
                </c:pt>
                <c:pt idx="86">
                  <c:v>1.7600000000000001E-3</c:v>
                </c:pt>
                <c:pt idx="87">
                  <c:v>1.1000000000000001E-3</c:v>
                </c:pt>
                <c:pt idx="88" formatCode="0.00E+00">
                  <c:v>6.8400000000000004E-4</c:v>
                </c:pt>
                <c:pt idx="89" formatCode="0.00E+00">
                  <c:v>4.28E-4</c:v>
                </c:pt>
                <c:pt idx="90" formatCode="0.00E+00">
                  <c:v>2.656E-4</c:v>
                </c:pt>
                <c:pt idx="91" formatCode="0.00E+00">
                  <c:v>1.6559999999999999E-4</c:v>
                </c:pt>
                <c:pt idx="92" formatCode="0.00E+00">
                  <c:v>1.032E-4</c:v>
                </c:pt>
                <c:pt idx="93" formatCode="0.00E+00">
                  <c:v>6.4399999999999993E-5</c:v>
                </c:pt>
                <c:pt idx="94" formatCode="0.00E+00">
                  <c:v>4.0000000000000003E-5</c:v>
                </c:pt>
              </c:numCache>
            </c:numRef>
          </c:xVal>
          <c:yVal>
            <c:numRef>
              <c:f>Fresh!$K$2:$K$96</c:f>
              <c:numCache>
                <c:formatCode>General</c:formatCode>
                <c:ptCount val="95"/>
                <c:pt idx="0">
                  <c:v>1.1602230417167044E-2</c:v>
                </c:pt>
                <c:pt idx="1">
                  <c:v>1.8593317577683642E-2</c:v>
                </c:pt>
                <c:pt idx="2">
                  <c:v>2.9902653408112902E-2</c:v>
                </c:pt>
                <c:pt idx="3">
                  <c:v>4.7943090363162459E-2</c:v>
                </c:pt>
                <c:pt idx="4">
                  <c:v>7.703999723540475E-2</c:v>
                </c:pt>
                <c:pt idx="5">
                  <c:v>0.12369096537052469</c:v>
                </c:pt>
                <c:pt idx="6">
                  <c:v>0.19866753558734945</c:v>
                </c:pt>
                <c:pt idx="7">
                  <c:v>0.31873931012941942</c:v>
                </c:pt>
                <c:pt idx="8">
                  <c:v>0.5133592966982452</c:v>
                </c:pt>
                <c:pt idx="9">
                  <c:v>0.82046941417108143</c:v>
                </c:pt>
                <c:pt idx="10">
                  <c:v>1.3152145887708655</c:v>
                </c:pt>
                <c:pt idx="11">
                  <c:v>2.1162325060097449</c:v>
                </c:pt>
                <c:pt idx="12">
                  <c:v>3.3885089790304335</c:v>
                </c:pt>
                <c:pt idx="13">
                  <c:v>5.4055080320842475</c:v>
                </c:pt>
                <c:pt idx="14">
                  <c:v>8.6698369162836713</c:v>
                </c:pt>
                <c:pt idx="15">
                  <c:v>13.742609965722945</c:v>
                </c:pt>
                <c:pt idx="16">
                  <c:v>21.426844057565038</c:v>
                </c:pt>
                <c:pt idx="17">
                  <c:v>32.164681078402147</c:v>
                </c:pt>
                <c:pt idx="18">
                  <c:v>45.355463005634313</c:v>
                </c:pt>
                <c:pt idx="19">
                  <c:v>0.2784513415909865</c:v>
                </c:pt>
                <c:pt idx="20">
                  <c:v>0.44623061512824508</c:v>
                </c:pt>
                <c:pt idx="21">
                  <c:v>0.71762621893584988</c:v>
                </c:pt>
                <c:pt idx="22">
                  <c:v>1.1504797906166255</c:v>
                </c:pt>
                <c:pt idx="23">
                  <c:v>1.8483196234592978</c:v>
                </c:pt>
                <c:pt idx="24">
                  <c:v>2.9659357138926175</c:v>
                </c:pt>
                <c:pt idx="25">
                  <c:v>4.7570788726826789</c:v>
                </c:pt>
                <c:pt idx="26">
                  <c:v>7.6048468164903156</c:v>
                </c:pt>
                <c:pt idx="27">
                  <c:v>12.136136098862902</c:v>
                </c:pt>
                <c:pt idx="28">
                  <c:v>18.967892756905112</c:v>
                </c:pt>
                <c:pt idx="29">
                  <c:v>28.855317277927803</c:v>
                </c:pt>
                <c:pt idx="30">
                  <c:v>41.568174222252352</c:v>
                </c:pt>
                <c:pt idx="31">
                  <c:v>54.865423974636514</c:v>
                </c:pt>
                <c:pt idx="32">
                  <c:v>66.234404020137703</c:v>
                </c:pt>
                <c:pt idx="33">
                  <c:v>74.716746645735981</c:v>
                </c:pt>
                <c:pt idx="34">
                  <c:v>80.331196615933749</c:v>
                </c:pt>
                <c:pt idx="35">
                  <c:v>83.939363777401013</c:v>
                </c:pt>
                <c:pt idx="36">
                  <c:v>86.209346308570915</c:v>
                </c:pt>
                <c:pt idx="37">
                  <c:v>87.643445224468508</c:v>
                </c:pt>
                <c:pt idx="38">
                  <c:v>6.9273845413716106</c:v>
                </c:pt>
                <c:pt idx="39">
                  <c:v>11.018133302454833</c:v>
                </c:pt>
                <c:pt idx="40">
                  <c:v>17.387419329852346</c:v>
                </c:pt>
                <c:pt idx="41">
                  <c:v>26.659350367656799</c:v>
                </c:pt>
                <c:pt idx="42">
                  <c:v>38.895251459626984</c:v>
                </c:pt>
                <c:pt idx="43">
                  <c:v>52.330874871208437</c:v>
                </c:pt>
                <c:pt idx="44">
                  <c:v>64.328023074269893</c:v>
                </c:pt>
                <c:pt idx="45">
                  <c:v>73.322166173581991</c:v>
                </c:pt>
                <c:pt idx="46">
                  <c:v>79.462789960015868</c:v>
                </c:pt>
                <c:pt idx="47">
                  <c:v>83.361765382481494</c:v>
                </c:pt>
                <c:pt idx="48">
                  <c:v>85.847975023707264</c:v>
                </c:pt>
                <c:pt idx="49">
                  <c:v>87.417508855370059</c:v>
                </c:pt>
                <c:pt idx="50">
                  <c:v>88.387632763481975</c:v>
                </c:pt>
                <c:pt idx="51">
                  <c:v>88.990929776255996</c:v>
                </c:pt>
                <c:pt idx="52">
                  <c:v>89.373770815665338</c:v>
                </c:pt>
                <c:pt idx="53">
                  <c:v>89.609540372240502</c:v>
                </c:pt>
                <c:pt idx="54">
                  <c:v>89.756667783073169</c:v>
                </c:pt>
                <c:pt idx="55">
                  <c:v>89.848152594028036</c:v>
                </c:pt>
                <c:pt idx="56">
                  <c:v>89.905684705383365</c:v>
                </c:pt>
                <c:pt idx="57">
                  <c:v>67.631438606145636</c:v>
                </c:pt>
                <c:pt idx="58">
                  <c:v>75.597989145192074</c:v>
                </c:pt>
                <c:pt idx="59">
                  <c:v>80.927989299844697</c:v>
                </c:pt>
                <c:pt idx="60">
                  <c:v>84.312672630779417</c:v>
                </c:pt>
                <c:pt idx="61">
                  <c:v>86.453561988271858</c:v>
                </c:pt>
                <c:pt idx="62">
                  <c:v>87.789401886558196</c:v>
                </c:pt>
                <c:pt idx="63">
                  <c:v>88.623260481241871</c:v>
                </c:pt>
                <c:pt idx="64">
                  <c:v>89.141794230725353</c:v>
                </c:pt>
                <c:pt idx="65">
                  <c:v>89.467133468085422</c:v>
                </c:pt>
                <c:pt idx="66">
                  <c:v>89.6665988954434</c:v>
                </c:pt>
                <c:pt idx="67">
                  <c:v>89.792035500808765</c:v>
                </c:pt>
                <c:pt idx="68">
                  <c:v>89.870788148716201</c:v>
                </c:pt>
                <c:pt idx="69">
                  <c:v>89.919360403511718</c:v>
                </c:pt>
                <c:pt idx="70">
                  <c:v>89.949541284849261</c:v>
                </c:pt>
                <c:pt idx="71">
                  <c:v>89.968687297022157</c:v>
                </c:pt>
                <c:pt idx="72">
                  <c:v>89.980476717135957</c:v>
                </c:pt>
                <c:pt idx="73">
                  <c:v>89.987833316188031</c:v>
                </c:pt>
                <c:pt idx="74">
                  <c:v>89.992407611970137</c:v>
                </c:pt>
                <c:pt idx="75">
                  <c:v>89.995284231020406</c:v>
                </c:pt>
                <c:pt idx="76">
                  <c:v>88.114373469139309</c:v>
                </c:pt>
                <c:pt idx="77">
                  <c:v>88.823109604564166</c:v>
                </c:pt>
                <c:pt idx="78">
                  <c:v>89.268152456434933</c:v>
                </c:pt>
                <c:pt idx="79">
                  <c:v>89.543523220041251</c:v>
                </c:pt>
                <c:pt idx="80">
                  <c:v>89.715924403794432</c:v>
                </c:pt>
                <c:pt idx="81">
                  <c:v>89.823064909926899</c:v>
                </c:pt>
                <c:pt idx="82">
                  <c:v>89.889839772127985</c:v>
                </c:pt>
                <c:pt idx="83">
                  <c:v>89.931338436370069</c:v>
                </c:pt>
                <c:pt idx="84">
                  <c:v>89.957369456194897</c:v>
                </c:pt>
                <c:pt idx="85">
                  <c:v>89.973308749445991</c:v>
                </c:pt>
                <c:pt idx="86">
                  <c:v>89.983400493618745</c:v>
                </c:pt>
                <c:pt idx="87">
                  <c:v>89.989625308334837</c:v>
                </c:pt>
                <c:pt idx="88">
                  <c:v>89.993548828048603</c:v>
                </c:pt>
                <c:pt idx="89">
                  <c:v>89.995963301751033</c:v>
                </c:pt>
                <c:pt idx="90">
                  <c:v>89.997494983513988</c:v>
                </c:pt>
                <c:pt idx="91">
                  <c:v>89.998438137310828</c:v>
                </c:pt>
                <c:pt idx="92">
                  <c:v>89.99902666528051</c:v>
                </c:pt>
                <c:pt idx="93">
                  <c:v>89.999392608954082</c:v>
                </c:pt>
                <c:pt idx="94">
                  <c:v>89.999622738480781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1411968"/>
        <c:axId val="201417856"/>
      </c:scatterChart>
      <c:valAx>
        <c:axId val="201411968"/>
        <c:scaling>
          <c:logBase val="10"/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01417856"/>
        <c:crosses val="autoZero"/>
        <c:crossBetween val="midCat"/>
      </c:valAx>
      <c:valAx>
        <c:axId val="201417856"/>
        <c:scaling>
          <c:logBase val="10"/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1411968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'20h'!$A$2:$A$96</c:f>
              <c:numCache>
                <c:formatCode>General</c:formatCode>
                <c:ptCount val="95"/>
                <c:pt idx="0">
                  <c:v>30000</c:v>
                </c:pt>
                <c:pt idx="1">
                  <c:v>18720</c:v>
                </c:pt>
                <c:pt idx="2">
                  <c:v>11640</c:v>
                </c:pt>
                <c:pt idx="3">
                  <c:v>7260</c:v>
                </c:pt>
                <c:pt idx="4">
                  <c:v>4518</c:v>
                </c:pt>
                <c:pt idx="5">
                  <c:v>2814</c:v>
                </c:pt>
                <c:pt idx="6">
                  <c:v>1752</c:v>
                </c:pt>
                <c:pt idx="7">
                  <c:v>1092</c:v>
                </c:pt>
                <c:pt idx="8">
                  <c:v>678</c:v>
                </c:pt>
                <c:pt idx="9">
                  <c:v>424.2</c:v>
                </c:pt>
                <c:pt idx="10">
                  <c:v>264.60000000000002</c:v>
                </c:pt>
                <c:pt idx="11">
                  <c:v>164.4</c:v>
                </c:pt>
                <c:pt idx="12">
                  <c:v>102.6</c:v>
                </c:pt>
                <c:pt idx="13">
                  <c:v>64.2</c:v>
                </c:pt>
                <c:pt idx="14">
                  <c:v>39.840000000000003</c:v>
                </c:pt>
                <c:pt idx="15">
                  <c:v>24.84</c:v>
                </c:pt>
                <c:pt idx="16">
                  <c:v>15.48</c:v>
                </c:pt>
                <c:pt idx="17">
                  <c:v>9.66</c:v>
                </c:pt>
                <c:pt idx="18">
                  <c:v>6</c:v>
                </c:pt>
                <c:pt idx="19">
                  <c:v>1250</c:v>
                </c:pt>
                <c:pt idx="20">
                  <c:v>780</c:v>
                </c:pt>
                <c:pt idx="21">
                  <c:v>485</c:v>
                </c:pt>
                <c:pt idx="22">
                  <c:v>302.5</c:v>
                </c:pt>
                <c:pt idx="23">
                  <c:v>188.25</c:v>
                </c:pt>
                <c:pt idx="24">
                  <c:v>117.25</c:v>
                </c:pt>
                <c:pt idx="25">
                  <c:v>73</c:v>
                </c:pt>
                <c:pt idx="26">
                  <c:v>45.5</c:v>
                </c:pt>
                <c:pt idx="27">
                  <c:v>28.25</c:v>
                </c:pt>
                <c:pt idx="28">
                  <c:v>17.675000000000001</c:v>
                </c:pt>
                <c:pt idx="29">
                  <c:v>11.025</c:v>
                </c:pt>
                <c:pt idx="30">
                  <c:v>6.85</c:v>
                </c:pt>
                <c:pt idx="31">
                  <c:v>4.2750000000000004</c:v>
                </c:pt>
                <c:pt idx="32">
                  <c:v>2.6749999999999998</c:v>
                </c:pt>
                <c:pt idx="33">
                  <c:v>1.66</c:v>
                </c:pt>
                <c:pt idx="34">
                  <c:v>1.0349999999999999</c:v>
                </c:pt>
                <c:pt idx="35">
                  <c:v>0.64500000000000002</c:v>
                </c:pt>
                <c:pt idx="36">
                  <c:v>0.40250000000000002</c:v>
                </c:pt>
                <c:pt idx="37">
                  <c:v>0.25</c:v>
                </c:pt>
                <c:pt idx="38">
                  <c:v>50</c:v>
                </c:pt>
                <c:pt idx="39">
                  <c:v>31.2</c:v>
                </c:pt>
                <c:pt idx="40">
                  <c:v>19.399999999999999</c:v>
                </c:pt>
                <c:pt idx="41">
                  <c:v>12.1</c:v>
                </c:pt>
                <c:pt idx="42">
                  <c:v>7.53</c:v>
                </c:pt>
                <c:pt idx="43">
                  <c:v>4.6900000000000004</c:v>
                </c:pt>
                <c:pt idx="44">
                  <c:v>2.92</c:v>
                </c:pt>
                <c:pt idx="45">
                  <c:v>1.82</c:v>
                </c:pt>
                <c:pt idx="46">
                  <c:v>1.1299999999999999</c:v>
                </c:pt>
                <c:pt idx="47">
                  <c:v>0.70699999999999996</c:v>
                </c:pt>
                <c:pt idx="48">
                  <c:v>0.441</c:v>
                </c:pt>
                <c:pt idx="49">
                  <c:v>0.27400000000000002</c:v>
                </c:pt>
                <c:pt idx="50">
                  <c:v>0.17100000000000001</c:v>
                </c:pt>
                <c:pt idx="51">
                  <c:v>0.107</c:v>
                </c:pt>
                <c:pt idx="52">
                  <c:v>6.6400000000000001E-2</c:v>
                </c:pt>
                <c:pt idx="53">
                  <c:v>4.1399999999999999E-2</c:v>
                </c:pt>
                <c:pt idx="54">
                  <c:v>2.58E-2</c:v>
                </c:pt>
                <c:pt idx="55">
                  <c:v>1.61E-2</c:v>
                </c:pt>
                <c:pt idx="56">
                  <c:v>0.01</c:v>
                </c:pt>
                <c:pt idx="57">
                  <c:v>2.5</c:v>
                </c:pt>
                <c:pt idx="58">
                  <c:v>1.56</c:v>
                </c:pt>
                <c:pt idx="59">
                  <c:v>0.97</c:v>
                </c:pt>
                <c:pt idx="60">
                  <c:v>0.60499999999999998</c:v>
                </c:pt>
                <c:pt idx="61">
                  <c:v>0.3765</c:v>
                </c:pt>
                <c:pt idx="62">
                  <c:v>0.23449999999999999</c:v>
                </c:pt>
                <c:pt idx="63">
                  <c:v>0.14599999999999999</c:v>
                </c:pt>
                <c:pt idx="64">
                  <c:v>9.0999999999999998E-2</c:v>
                </c:pt>
                <c:pt idx="65">
                  <c:v>5.6500000000000002E-2</c:v>
                </c:pt>
                <c:pt idx="66">
                  <c:v>3.5349999999999999E-2</c:v>
                </c:pt>
                <c:pt idx="67">
                  <c:v>2.205E-2</c:v>
                </c:pt>
                <c:pt idx="68">
                  <c:v>1.37E-2</c:v>
                </c:pt>
                <c:pt idx="69">
                  <c:v>8.5500000000000003E-3</c:v>
                </c:pt>
                <c:pt idx="70">
                  <c:v>5.3499999999999997E-3</c:v>
                </c:pt>
                <c:pt idx="71">
                  <c:v>3.32E-3</c:v>
                </c:pt>
                <c:pt idx="72">
                  <c:v>2.0699999999999998E-3</c:v>
                </c:pt>
                <c:pt idx="73">
                  <c:v>1.2899999999999999E-3</c:v>
                </c:pt>
                <c:pt idx="74" formatCode="0.00E+00">
                  <c:v>8.0500000000000005E-4</c:v>
                </c:pt>
                <c:pt idx="75" formatCode="0.00E+00">
                  <c:v>5.0000000000000001E-4</c:v>
                </c:pt>
                <c:pt idx="76">
                  <c:v>0.2</c:v>
                </c:pt>
                <c:pt idx="77">
                  <c:v>0.12479999999999999</c:v>
                </c:pt>
                <c:pt idx="78">
                  <c:v>7.7600000000000002E-2</c:v>
                </c:pt>
                <c:pt idx="79">
                  <c:v>4.8399999999999999E-2</c:v>
                </c:pt>
                <c:pt idx="80">
                  <c:v>3.0120000000000001E-2</c:v>
                </c:pt>
                <c:pt idx="81">
                  <c:v>1.8759999999999999E-2</c:v>
                </c:pt>
                <c:pt idx="82">
                  <c:v>1.1679999999999999E-2</c:v>
                </c:pt>
                <c:pt idx="83">
                  <c:v>7.28E-3</c:v>
                </c:pt>
                <c:pt idx="84">
                  <c:v>4.5199999999999997E-3</c:v>
                </c:pt>
                <c:pt idx="85">
                  <c:v>2.8300000000000001E-3</c:v>
                </c:pt>
                <c:pt idx="86">
                  <c:v>1.7600000000000001E-3</c:v>
                </c:pt>
                <c:pt idx="87">
                  <c:v>1.1000000000000001E-3</c:v>
                </c:pt>
                <c:pt idx="88" formatCode="0.00E+00">
                  <c:v>6.8400000000000004E-4</c:v>
                </c:pt>
                <c:pt idx="89" formatCode="0.00E+00">
                  <c:v>4.28E-4</c:v>
                </c:pt>
                <c:pt idx="90" formatCode="0.00E+00">
                  <c:v>2.656E-4</c:v>
                </c:pt>
                <c:pt idx="91" formatCode="0.00E+00">
                  <c:v>1.6559999999999999E-4</c:v>
                </c:pt>
                <c:pt idx="92" formatCode="0.00E+00">
                  <c:v>1.032E-4</c:v>
                </c:pt>
                <c:pt idx="93" formatCode="0.00E+00">
                  <c:v>6.4399999999999993E-5</c:v>
                </c:pt>
                <c:pt idx="94" formatCode="0.00E+00">
                  <c:v>4.0000000000000003E-5</c:v>
                </c:pt>
              </c:numCache>
            </c:numRef>
          </c:xVal>
          <c:yVal>
            <c:numRef>
              <c:f>'20h'!$B$2:$B$96</c:f>
              <c:numCache>
                <c:formatCode>0.00E+00</c:formatCode>
                <c:ptCount val="95"/>
                <c:pt idx="0">
                  <c:v>202700000</c:v>
                </c:pt>
                <c:pt idx="1">
                  <c:v>180760000</c:v>
                </c:pt>
                <c:pt idx="2">
                  <c:v>158890000</c:v>
                </c:pt>
                <c:pt idx="3">
                  <c:v>139970000</c:v>
                </c:pt>
                <c:pt idx="4">
                  <c:v>122020000</c:v>
                </c:pt>
                <c:pt idx="5">
                  <c:v>105610000</c:v>
                </c:pt>
                <c:pt idx="6">
                  <c:v>90975000</c:v>
                </c:pt>
                <c:pt idx="7">
                  <c:v>77799000</c:v>
                </c:pt>
                <c:pt idx="8">
                  <c:v>65991000</c:v>
                </c:pt>
                <c:pt idx="9">
                  <c:v>55544000</c:v>
                </c:pt>
                <c:pt idx="10">
                  <c:v>46441000</c:v>
                </c:pt>
                <c:pt idx="11">
                  <c:v>38480000</c:v>
                </c:pt>
                <c:pt idx="12">
                  <c:v>31642000</c:v>
                </c:pt>
                <c:pt idx="13">
                  <c:v>25862000</c:v>
                </c:pt>
                <c:pt idx="14">
                  <c:v>21018000</c:v>
                </c:pt>
                <c:pt idx="15">
                  <c:v>17044000</c:v>
                </c:pt>
                <c:pt idx="16">
                  <c:v>13845000</c:v>
                </c:pt>
                <c:pt idx="17">
                  <c:v>11127000</c:v>
                </c:pt>
                <c:pt idx="18">
                  <c:v>8869400</c:v>
                </c:pt>
                <c:pt idx="19">
                  <c:v>87343000</c:v>
                </c:pt>
                <c:pt idx="20">
                  <c:v>73570000</c:v>
                </c:pt>
                <c:pt idx="21">
                  <c:v>61728000</c:v>
                </c:pt>
                <c:pt idx="22">
                  <c:v>51425000</c:v>
                </c:pt>
                <c:pt idx="23">
                  <c:v>42627000</c:v>
                </c:pt>
                <c:pt idx="24">
                  <c:v>35022000</c:v>
                </c:pt>
                <c:pt idx="25">
                  <c:v>28537000</c:v>
                </c:pt>
                <c:pt idx="26">
                  <c:v>23125000</c:v>
                </c:pt>
                <c:pt idx="27">
                  <c:v>18586000</c:v>
                </c:pt>
                <c:pt idx="28">
                  <c:v>14790000</c:v>
                </c:pt>
                <c:pt idx="29">
                  <c:v>11678000</c:v>
                </c:pt>
                <c:pt idx="30">
                  <c:v>9140900</c:v>
                </c:pt>
                <c:pt idx="31">
                  <c:v>7079200</c:v>
                </c:pt>
                <c:pt idx="32">
                  <c:v>5413800</c:v>
                </c:pt>
                <c:pt idx="33">
                  <c:v>4094500</c:v>
                </c:pt>
                <c:pt idx="34">
                  <c:v>3047600</c:v>
                </c:pt>
                <c:pt idx="35">
                  <c:v>2232100</c:v>
                </c:pt>
                <c:pt idx="36">
                  <c:v>1634300</c:v>
                </c:pt>
                <c:pt idx="37">
                  <c:v>1196200</c:v>
                </c:pt>
                <c:pt idx="38">
                  <c:v>25510000</c:v>
                </c:pt>
                <c:pt idx="39">
                  <c:v>20524000</c:v>
                </c:pt>
                <c:pt idx="40">
                  <c:v>16224000</c:v>
                </c:pt>
                <c:pt idx="41">
                  <c:v>12687000</c:v>
                </c:pt>
                <c:pt idx="42">
                  <c:v>9824600</c:v>
                </c:pt>
                <c:pt idx="43">
                  <c:v>7530700</c:v>
                </c:pt>
                <c:pt idx="44">
                  <c:v>5718200</c:v>
                </c:pt>
                <c:pt idx="45">
                  <c:v>4298600</c:v>
                </c:pt>
                <c:pt idx="46">
                  <c:v>3200600</c:v>
                </c:pt>
                <c:pt idx="47">
                  <c:v>2357300</c:v>
                </c:pt>
                <c:pt idx="48">
                  <c:v>1721000</c:v>
                </c:pt>
                <c:pt idx="49">
                  <c:v>1244600</c:v>
                </c:pt>
                <c:pt idx="50" formatCode="General">
                  <c:v>892240</c:v>
                </c:pt>
                <c:pt idx="51" formatCode="General">
                  <c:v>632420</c:v>
                </c:pt>
                <c:pt idx="52" formatCode="General">
                  <c:v>441820</c:v>
                </c:pt>
                <c:pt idx="53" formatCode="General">
                  <c:v>304040</c:v>
                </c:pt>
                <c:pt idx="54" formatCode="General">
                  <c:v>208410</c:v>
                </c:pt>
                <c:pt idx="55" formatCode="General">
                  <c:v>143400</c:v>
                </c:pt>
                <c:pt idx="56" formatCode="General">
                  <c:v>96869</c:v>
                </c:pt>
                <c:pt idx="57">
                  <c:v>5699000</c:v>
                </c:pt>
                <c:pt idx="58">
                  <c:v>4426700</c:v>
                </c:pt>
                <c:pt idx="59">
                  <c:v>3271100</c:v>
                </c:pt>
                <c:pt idx="60">
                  <c:v>2385400</c:v>
                </c:pt>
                <c:pt idx="61">
                  <c:v>1721500</c:v>
                </c:pt>
                <c:pt idx="62">
                  <c:v>1230700</c:v>
                </c:pt>
                <c:pt idx="63" formatCode="General">
                  <c:v>871760</c:v>
                </c:pt>
                <c:pt idx="64" formatCode="General">
                  <c:v>611870</c:v>
                </c:pt>
                <c:pt idx="65" formatCode="General">
                  <c:v>426190</c:v>
                </c:pt>
                <c:pt idx="66" formatCode="General">
                  <c:v>294500</c:v>
                </c:pt>
                <c:pt idx="67" formatCode="General">
                  <c:v>201920</c:v>
                </c:pt>
                <c:pt idx="68" formatCode="General">
                  <c:v>137410</c:v>
                </c:pt>
                <c:pt idx="69" formatCode="General">
                  <c:v>92707</c:v>
                </c:pt>
                <c:pt idx="70" formatCode="General">
                  <c:v>61955</c:v>
                </c:pt>
                <c:pt idx="71" formatCode="General">
                  <c:v>40867</c:v>
                </c:pt>
                <c:pt idx="72" formatCode="General">
                  <c:v>26585</c:v>
                </c:pt>
                <c:pt idx="73" formatCode="General">
                  <c:v>17240</c:v>
                </c:pt>
                <c:pt idx="74" formatCode="General">
                  <c:v>11183</c:v>
                </c:pt>
                <c:pt idx="75" formatCode="General">
                  <c:v>7132.7</c:v>
                </c:pt>
                <c:pt idx="76">
                  <c:v>1077700</c:v>
                </c:pt>
                <c:pt idx="77" formatCode="General">
                  <c:v>784350</c:v>
                </c:pt>
                <c:pt idx="78" formatCode="General">
                  <c:v>588660</c:v>
                </c:pt>
                <c:pt idx="79" formatCode="General">
                  <c:v>416950</c:v>
                </c:pt>
                <c:pt idx="80" formatCode="General">
                  <c:v>287630</c:v>
                </c:pt>
                <c:pt idx="81" formatCode="General">
                  <c:v>196270</c:v>
                </c:pt>
                <c:pt idx="82" formatCode="General">
                  <c:v>132750</c:v>
                </c:pt>
                <c:pt idx="83" formatCode="General">
                  <c:v>89194</c:v>
                </c:pt>
                <c:pt idx="84" formatCode="General">
                  <c:v>59547</c:v>
                </c:pt>
                <c:pt idx="85" formatCode="General">
                  <c:v>39531</c:v>
                </c:pt>
                <c:pt idx="86" formatCode="General">
                  <c:v>26098</c:v>
                </c:pt>
                <c:pt idx="87" formatCode="General">
                  <c:v>17118</c:v>
                </c:pt>
                <c:pt idx="88" formatCode="General">
                  <c:v>11158</c:v>
                </c:pt>
                <c:pt idx="89" formatCode="General">
                  <c:v>7215</c:v>
                </c:pt>
                <c:pt idx="90" formatCode="General">
                  <c:v>4610.6000000000004</c:v>
                </c:pt>
                <c:pt idx="91" formatCode="General">
                  <c:v>2912</c:v>
                </c:pt>
                <c:pt idx="92" formatCode="General">
                  <c:v>1836.4</c:v>
                </c:pt>
                <c:pt idx="93" formatCode="General">
                  <c:v>1160.5</c:v>
                </c:pt>
                <c:pt idx="94" formatCode="General">
                  <c:v>725.89</c:v>
                </c:pt>
              </c:numCache>
            </c:numRef>
          </c:yVal>
          <c:smooth val="0"/>
        </c:ser>
        <c:ser>
          <c:idx val="1"/>
          <c:order val="1"/>
          <c:spPr>
            <a:ln w="28575">
              <a:noFill/>
            </a:ln>
          </c:spPr>
          <c:xVal>
            <c:numRef>
              <c:f>'20h'!$A$2:$A$96</c:f>
              <c:numCache>
                <c:formatCode>General</c:formatCode>
                <c:ptCount val="95"/>
                <c:pt idx="0">
                  <c:v>30000</c:v>
                </c:pt>
                <c:pt idx="1">
                  <c:v>18720</c:v>
                </c:pt>
                <c:pt idx="2">
                  <c:v>11640</c:v>
                </c:pt>
                <c:pt idx="3">
                  <c:v>7260</c:v>
                </c:pt>
                <c:pt idx="4">
                  <c:v>4518</c:v>
                </c:pt>
                <c:pt idx="5">
                  <c:v>2814</c:v>
                </c:pt>
                <c:pt idx="6">
                  <c:v>1752</c:v>
                </c:pt>
                <c:pt idx="7">
                  <c:v>1092</c:v>
                </c:pt>
                <c:pt idx="8">
                  <c:v>678</c:v>
                </c:pt>
                <c:pt idx="9">
                  <c:v>424.2</c:v>
                </c:pt>
                <c:pt idx="10">
                  <c:v>264.60000000000002</c:v>
                </c:pt>
                <c:pt idx="11">
                  <c:v>164.4</c:v>
                </c:pt>
                <c:pt idx="12">
                  <c:v>102.6</c:v>
                </c:pt>
                <c:pt idx="13">
                  <c:v>64.2</c:v>
                </c:pt>
                <c:pt idx="14">
                  <c:v>39.840000000000003</c:v>
                </c:pt>
                <c:pt idx="15">
                  <c:v>24.84</c:v>
                </c:pt>
                <c:pt idx="16">
                  <c:v>15.48</c:v>
                </c:pt>
                <c:pt idx="17">
                  <c:v>9.66</c:v>
                </c:pt>
                <c:pt idx="18">
                  <c:v>6</c:v>
                </c:pt>
                <c:pt idx="19">
                  <c:v>1250</c:v>
                </c:pt>
                <c:pt idx="20">
                  <c:v>780</c:v>
                </c:pt>
                <c:pt idx="21">
                  <c:v>485</c:v>
                </c:pt>
                <c:pt idx="22">
                  <c:v>302.5</c:v>
                </c:pt>
                <c:pt idx="23">
                  <c:v>188.25</c:v>
                </c:pt>
                <c:pt idx="24">
                  <c:v>117.25</c:v>
                </c:pt>
                <c:pt idx="25">
                  <c:v>73</c:v>
                </c:pt>
                <c:pt idx="26">
                  <c:v>45.5</c:v>
                </c:pt>
                <c:pt idx="27">
                  <c:v>28.25</c:v>
                </c:pt>
                <c:pt idx="28">
                  <c:v>17.675000000000001</c:v>
                </c:pt>
                <c:pt idx="29">
                  <c:v>11.025</c:v>
                </c:pt>
                <c:pt idx="30">
                  <c:v>6.85</c:v>
                </c:pt>
                <c:pt idx="31">
                  <c:v>4.2750000000000004</c:v>
                </c:pt>
                <c:pt idx="32">
                  <c:v>2.6749999999999998</c:v>
                </c:pt>
                <c:pt idx="33">
                  <c:v>1.66</c:v>
                </c:pt>
                <c:pt idx="34">
                  <c:v>1.0349999999999999</c:v>
                </c:pt>
                <c:pt idx="35">
                  <c:v>0.64500000000000002</c:v>
                </c:pt>
                <c:pt idx="36">
                  <c:v>0.40250000000000002</c:v>
                </c:pt>
                <c:pt idx="37">
                  <c:v>0.25</c:v>
                </c:pt>
                <c:pt idx="38">
                  <c:v>50</c:v>
                </c:pt>
                <c:pt idx="39">
                  <c:v>31.2</c:v>
                </c:pt>
                <c:pt idx="40">
                  <c:v>19.399999999999999</c:v>
                </c:pt>
                <c:pt idx="41">
                  <c:v>12.1</c:v>
                </c:pt>
                <c:pt idx="42">
                  <c:v>7.53</c:v>
                </c:pt>
                <c:pt idx="43">
                  <c:v>4.6900000000000004</c:v>
                </c:pt>
                <c:pt idx="44">
                  <c:v>2.92</c:v>
                </c:pt>
                <c:pt idx="45">
                  <c:v>1.82</c:v>
                </c:pt>
                <c:pt idx="46">
                  <c:v>1.1299999999999999</c:v>
                </c:pt>
                <c:pt idx="47">
                  <c:v>0.70699999999999996</c:v>
                </c:pt>
                <c:pt idx="48">
                  <c:v>0.441</c:v>
                </c:pt>
                <c:pt idx="49">
                  <c:v>0.27400000000000002</c:v>
                </c:pt>
                <c:pt idx="50">
                  <c:v>0.17100000000000001</c:v>
                </c:pt>
                <c:pt idx="51">
                  <c:v>0.107</c:v>
                </c:pt>
                <c:pt idx="52">
                  <c:v>6.6400000000000001E-2</c:v>
                </c:pt>
                <c:pt idx="53">
                  <c:v>4.1399999999999999E-2</c:v>
                </c:pt>
                <c:pt idx="54">
                  <c:v>2.58E-2</c:v>
                </c:pt>
                <c:pt idx="55">
                  <c:v>1.61E-2</c:v>
                </c:pt>
                <c:pt idx="56">
                  <c:v>0.01</c:v>
                </c:pt>
                <c:pt idx="57">
                  <c:v>2.5</c:v>
                </c:pt>
                <c:pt idx="58">
                  <c:v>1.56</c:v>
                </c:pt>
                <c:pt idx="59">
                  <c:v>0.97</c:v>
                </c:pt>
                <c:pt idx="60">
                  <c:v>0.60499999999999998</c:v>
                </c:pt>
                <c:pt idx="61">
                  <c:v>0.3765</c:v>
                </c:pt>
                <c:pt idx="62">
                  <c:v>0.23449999999999999</c:v>
                </c:pt>
                <c:pt idx="63">
                  <c:v>0.14599999999999999</c:v>
                </c:pt>
                <c:pt idx="64">
                  <c:v>9.0999999999999998E-2</c:v>
                </c:pt>
                <c:pt idx="65">
                  <c:v>5.6500000000000002E-2</c:v>
                </c:pt>
                <c:pt idx="66">
                  <c:v>3.5349999999999999E-2</c:v>
                </c:pt>
                <c:pt idx="67">
                  <c:v>2.205E-2</c:v>
                </c:pt>
                <c:pt idx="68">
                  <c:v>1.37E-2</c:v>
                </c:pt>
                <c:pt idx="69">
                  <c:v>8.5500000000000003E-3</c:v>
                </c:pt>
                <c:pt idx="70">
                  <c:v>5.3499999999999997E-3</c:v>
                </c:pt>
                <c:pt idx="71">
                  <c:v>3.32E-3</c:v>
                </c:pt>
                <c:pt idx="72">
                  <c:v>2.0699999999999998E-3</c:v>
                </c:pt>
                <c:pt idx="73">
                  <c:v>1.2899999999999999E-3</c:v>
                </c:pt>
                <c:pt idx="74" formatCode="0.00E+00">
                  <c:v>8.0500000000000005E-4</c:v>
                </c:pt>
                <c:pt idx="75" formatCode="0.00E+00">
                  <c:v>5.0000000000000001E-4</c:v>
                </c:pt>
                <c:pt idx="76">
                  <c:v>0.2</c:v>
                </c:pt>
                <c:pt idx="77">
                  <c:v>0.12479999999999999</c:v>
                </c:pt>
                <c:pt idx="78">
                  <c:v>7.7600000000000002E-2</c:v>
                </c:pt>
                <c:pt idx="79">
                  <c:v>4.8399999999999999E-2</c:v>
                </c:pt>
                <c:pt idx="80">
                  <c:v>3.0120000000000001E-2</c:v>
                </c:pt>
                <c:pt idx="81">
                  <c:v>1.8759999999999999E-2</c:v>
                </c:pt>
                <c:pt idx="82">
                  <c:v>1.1679999999999999E-2</c:v>
                </c:pt>
                <c:pt idx="83">
                  <c:v>7.28E-3</c:v>
                </c:pt>
                <c:pt idx="84">
                  <c:v>4.5199999999999997E-3</c:v>
                </c:pt>
                <c:pt idx="85">
                  <c:v>2.8300000000000001E-3</c:v>
                </c:pt>
                <c:pt idx="86">
                  <c:v>1.7600000000000001E-3</c:v>
                </c:pt>
                <c:pt idx="87">
                  <c:v>1.1000000000000001E-3</c:v>
                </c:pt>
                <c:pt idx="88" formatCode="0.00E+00">
                  <c:v>6.8400000000000004E-4</c:v>
                </c:pt>
                <c:pt idx="89" formatCode="0.00E+00">
                  <c:v>4.28E-4</c:v>
                </c:pt>
                <c:pt idx="90" formatCode="0.00E+00">
                  <c:v>2.656E-4</c:v>
                </c:pt>
                <c:pt idx="91" formatCode="0.00E+00">
                  <c:v>1.6559999999999999E-4</c:v>
                </c:pt>
                <c:pt idx="92" formatCode="0.00E+00">
                  <c:v>1.032E-4</c:v>
                </c:pt>
                <c:pt idx="93" formatCode="0.00E+00">
                  <c:v>6.4399999999999993E-5</c:v>
                </c:pt>
                <c:pt idx="94" formatCode="0.00E+00">
                  <c:v>4.0000000000000003E-5</c:v>
                </c:pt>
              </c:numCache>
            </c:numRef>
          </c:xVal>
          <c:yVal>
            <c:numRef>
              <c:f>'20h'!$J$2:$J$96</c:f>
              <c:numCache>
                <c:formatCode>General</c:formatCode>
                <c:ptCount val="95"/>
                <c:pt idx="0">
                  <c:v>16105682.357972292</c:v>
                </c:pt>
                <c:pt idx="1">
                  <c:v>16105682.139469206</c:v>
                </c:pt>
                <c:pt idx="2">
                  <c:v>16105681.571777256</c:v>
                </c:pt>
                <c:pt idx="3">
                  <c:v>16105680.11815357</c:v>
                </c:pt>
                <c:pt idx="4">
                  <c:v>16105676.353990994</c:v>
                </c:pt>
                <c:pt idx="5">
                  <c:v>16105666.661265135</c:v>
                </c:pt>
                <c:pt idx="6">
                  <c:v>16105641.644154307</c:v>
                </c:pt>
                <c:pt idx="7">
                  <c:v>16105577.338442074</c:v>
                </c:pt>
                <c:pt idx="8">
                  <c:v>16105409.709475672</c:v>
                </c:pt>
                <c:pt idx="9">
                  <c:v>16104985.668817367</c:v>
                </c:pt>
                <c:pt idx="10">
                  <c:v>16103891.712941978</c:v>
                </c:pt>
                <c:pt idx="11">
                  <c:v>16101044.781121001</c:v>
                </c:pt>
                <c:pt idx="12">
                  <c:v>16093783.258440377</c:v>
                </c:pt>
                <c:pt idx="13">
                  <c:v>16075343.804303627</c:v>
                </c:pt>
                <c:pt idx="14">
                  <c:v>16027253.723215347</c:v>
                </c:pt>
                <c:pt idx="15">
                  <c:v>15906218.051251445</c:v>
                </c:pt>
                <c:pt idx="16">
                  <c:v>15606576.846460469</c:v>
                </c:pt>
                <c:pt idx="17">
                  <c:v>14909631.596568175</c:v>
                </c:pt>
                <c:pt idx="18">
                  <c:v>13456221.056577545</c:v>
                </c:pt>
                <c:pt idx="19">
                  <c:v>16105602.242297513</c:v>
                </c:pt>
                <c:pt idx="20">
                  <c:v>16105476.387871599</c:v>
                </c:pt>
                <c:pt idx="21">
                  <c:v>16105149.419780875</c:v>
                </c:pt>
                <c:pt idx="22">
                  <c:v>16104312.280693496</c:v>
                </c:pt>
                <c:pt idx="23">
                  <c:v>16102145.112194903</c:v>
                </c:pt>
                <c:pt idx="24">
                  <c:v>16096568.666721761</c:v>
                </c:pt>
                <c:pt idx="25">
                  <c:v>16082202.439451603</c:v>
                </c:pt>
                <c:pt idx="26">
                  <c:v>16045449.980898062</c:v>
                </c:pt>
                <c:pt idx="27">
                  <c:v>15950815.430186838</c:v>
                </c:pt>
                <c:pt idx="28">
                  <c:v>15718691.948399596</c:v>
                </c:pt>
                <c:pt idx="29">
                  <c:v>15163626.040079122</c:v>
                </c:pt>
                <c:pt idx="30">
                  <c:v>13955601.888581298</c:v>
                </c:pt>
                <c:pt idx="31">
                  <c:v>11834521.957995163</c:v>
                </c:pt>
                <c:pt idx="32">
                  <c:v>9037020.1056742482</c:v>
                </c:pt>
                <c:pt idx="33">
                  <c:v>6245016.9905764777</c:v>
                </c:pt>
                <c:pt idx="34">
                  <c:v>4086014.1091395654</c:v>
                </c:pt>
                <c:pt idx="35">
                  <c:v>2598008.2368178633</c:v>
                </c:pt>
                <c:pt idx="36">
                  <c:v>1634272.3353190063</c:v>
                </c:pt>
                <c:pt idx="37">
                  <c:v>1018301.0883095344</c:v>
                </c:pt>
                <c:pt idx="38">
                  <c:v>16055755.860338867</c:v>
                </c:pt>
                <c:pt idx="39">
                  <c:v>15978386.864844261</c:v>
                </c:pt>
                <c:pt idx="40">
                  <c:v>15782487.864112359</c:v>
                </c:pt>
                <c:pt idx="41">
                  <c:v>15311968.776413996</c:v>
                </c:pt>
                <c:pt idx="42">
                  <c:v>14265472.679567285</c:v>
                </c:pt>
                <c:pt idx="43">
                  <c:v>12323724.216544267</c:v>
                </c:pt>
                <c:pt idx="44">
                  <c:v>9580038.9172020908</c:v>
                </c:pt>
                <c:pt idx="45">
                  <c:v>6745251.5626673503</c:v>
                </c:pt>
                <c:pt idx="46">
                  <c:v>4433747.2511229105</c:v>
                </c:pt>
                <c:pt idx="47">
                  <c:v>2840303.279177554</c:v>
                </c:pt>
                <c:pt idx="48">
                  <c:v>1788749.0209783742</c:v>
                </c:pt>
                <c:pt idx="49">
                  <c:v>1115609.4007885894</c:v>
                </c:pt>
                <c:pt idx="50">
                  <c:v>697259.97054720286</c:v>
                </c:pt>
                <c:pt idx="51">
                  <c:v>436546.16793589341</c:v>
                </c:pt>
                <c:pt idx="52">
                  <c:v>270964.6290349763</c:v>
                </c:pt>
                <c:pt idx="53">
                  <c:v>168959.43097148871</c:v>
                </c:pt>
                <c:pt idx="54">
                  <c:v>105297.102430032</c:v>
                </c:pt>
                <c:pt idx="55">
                  <c:v>65709.514418854931</c:v>
                </c:pt>
                <c:pt idx="56">
                  <c:v>40813.571630666745</c:v>
                </c:pt>
                <c:pt idx="57">
                  <c:v>8619284.1037051063</c:v>
                </c:pt>
                <c:pt idx="58">
                  <c:v>5921055.3414779995</c:v>
                </c:pt>
                <c:pt idx="59">
                  <c:v>3844486.1994645954</c:v>
                </c:pt>
                <c:pt idx="60">
                  <c:v>2440710.8865023861</c:v>
                </c:pt>
                <c:pt idx="61">
                  <c:v>1529689.3115007265</c:v>
                </c:pt>
                <c:pt idx="62">
                  <c:v>955395.90099752462</c:v>
                </c:pt>
                <c:pt idx="63">
                  <c:v>595472.63875617017</c:v>
                </c:pt>
                <c:pt idx="64">
                  <c:v>371305.97991776071</c:v>
                </c:pt>
                <c:pt idx="65">
                  <c:v>230573.78770388366</c:v>
                </c:pt>
                <c:pt idx="66">
                  <c:v>144270.65038875092</c:v>
                </c:pt>
                <c:pt idx="67">
                  <c:v>89992.809504861565</c:v>
                </c:pt>
                <c:pt idx="68">
                  <c:v>55914.435701529925</c:v>
                </c:pt>
                <c:pt idx="69">
                  <c:v>34895.633881505892</c:v>
                </c:pt>
                <c:pt idx="70">
                  <c:v>21835.310865270065</c:v>
                </c:pt>
                <c:pt idx="71">
                  <c:v>13550.144493431862</c:v>
                </c:pt>
                <c:pt idx="72">
                  <c:v>8448.4352919514422</c:v>
                </c:pt>
                <c:pt idx="73">
                  <c:v>5264.9673641216496</c:v>
                </c:pt>
                <c:pt idx="74">
                  <c:v>3285.5029972031712</c:v>
                </c:pt>
                <c:pt idx="75">
                  <c:v>2040.6851175106897</c:v>
                </c:pt>
                <c:pt idx="76">
                  <c:v>815227.68659771059</c:v>
                </c:pt>
                <c:pt idx="77">
                  <c:v>509100.47421983612</c:v>
                </c:pt>
                <c:pt idx="78">
                  <c:v>316653.11339591094</c:v>
                </c:pt>
                <c:pt idx="79">
                  <c:v>197523.46445015605</c:v>
                </c:pt>
                <c:pt idx="80">
                  <c:v>122927.29170200322</c:v>
                </c:pt>
                <c:pt idx="81">
                  <c:v>76565.641014935449</c:v>
                </c:pt>
                <c:pt idx="82">
                  <c:v>47670.195915733973</c:v>
                </c:pt>
                <c:pt idx="83">
                  <c:v>29712.324987635871</c:v>
                </c:pt>
                <c:pt idx="84">
                  <c:v>18447.781508730204</c:v>
                </c:pt>
                <c:pt idx="85">
                  <c:v>11550.274887605123</c:v>
                </c:pt>
                <c:pt idx="86">
                  <c:v>7183.2109568555261</c:v>
                </c:pt>
                <c:pt idx="87">
                  <c:v>4489.5071201370529</c:v>
                </c:pt>
                <c:pt idx="88">
                  <c:v>2791.6572212267329</c:v>
                </c:pt>
                <c:pt idx="89">
                  <c:v>1746.8264643367568</c:v>
                </c:pt>
                <c:pt idx="90">
                  <c:v>1084.0119406678991</c:v>
                </c:pt>
                <c:pt idx="91">
                  <c:v>675.87491574979072</c:v>
                </c:pt>
                <c:pt idx="92">
                  <c:v>421.19741149120432</c:v>
                </c:pt>
                <c:pt idx="93">
                  <c:v>262.84024521024475</c:v>
                </c:pt>
                <c:pt idx="94">
                  <c:v>163.25481070294612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477120"/>
        <c:axId val="47478656"/>
      </c:scatterChart>
      <c:valAx>
        <c:axId val="47477120"/>
        <c:scaling>
          <c:logBase val="10"/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47478656"/>
        <c:crosses val="autoZero"/>
        <c:crossBetween val="midCat"/>
      </c:valAx>
      <c:valAx>
        <c:axId val="47478656"/>
        <c:scaling>
          <c:logBase val="10"/>
          <c:orientation val="minMax"/>
        </c:scaling>
        <c:delete val="0"/>
        <c:axPos val="l"/>
        <c:majorGridlines/>
        <c:numFmt formatCode="0.00E+00" sourceLinked="1"/>
        <c:majorTickMark val="out"/>
        <c:minorTickMark val="none"/>
        <c:tickLblPos val="nextTo"/>
        <c:crossAx val="47477120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'20h'!$A$2:$A$96</c:f>
              <c:numCache>
                <c:formatCode>General</c:formatCode>
                <c:ptCount val="95"/>
                <c:pt idx="0">
                  <c:v>30000</c:v>
                </c:pt>
                <c:pt idx="1">
                  <c:v>18720</c:v>
                </c:pt>
                <c:pt idx="2">
                  <c:v>11640</c:v>
                </c:pt>
                <c:pt idx="3">
                  <c:v>7260</c:v>
                </c:pt>
                <c:pt idx="4">
                  <c:v>4518</c:v>
                </c:pt>
                <c:pt idx="5">
                  <c:v>2814</c:v>
                </c:pt>
                <c:pt idx="6">
                  <c:v>1752</c:v>
                </c:pt>
                <c:pt idx="7">
                  <c:v>1092</c:v>
                </c:pt>
                <c:pt idx="8">
                  <c:v>678</c:v>
                </c:pt>
                <c:pt idx="9">
                  <c:v>424.2</c:v>
                </c:pt>
                <c:pt idx="10">
                  <c:v>264.60000000000002</c:v>
                </c:pt>
                <c:pt idx="11">
                  <c:v>164.4</c:v>
                </c:pt>
                <c:pt idx="12">
                  <c:v>102.6</c:v>
                </c:pt>
                <c:pt idx="13">
                  <c:v>64.2</c:v>
                </c:pt>
                <c:pt idx="14">
                  <c:v>39.840000000000003</c:v>
                </c:pt>
                <c:pt idx="15">
                  <c:v>24.84</c:v>
                </c:pt>
                <c:pt idx="16">
                  <c:v>15.48</c:v>
                </c:pt>
                <c:pt idx="17">
                  <c:v>9.66</c:v>
                </c:pt>
                <c:pt idx="18">
                  <c:v>6</c:v>
                </c:pt>
                <c:pt idx="19">
                  <c:v>1250</c:v>
                </c:pt>
                <c:pt idx="20">
                  <c:v>780</c:v>
                </c:pt>
                <c:pt idx="21">
                  <c:v>485</c:v>
                </c:pt>
                <c:pt idx="22">
                  <c:v>302.5</c:v>
                </c:pt>
                <c:pt idx="23">
                  <c:v>188.25</c:v>
                </c:pt>
                <c:pt idx="24">
                  <c:v>117.25</c:v>
                </c:pt>
                <c:pt idx="25">
                  <c:v>73</c:v>
                </c:pt>
                <c:pt idx="26">
                  <c:v>45.5</c:v>
                </c:pt>
                <c:pt idx="27">
                  <c:v>28.25</c:v>
                </c:pt>
                <c:pt idx="28">
                  <c:v>17.675000000000001</c:v>
                </c:pt>
                <c:pt idx="29">
                  <c:v>11.025</c:v>
                </c:pt>
                <c:pt idx="30">
                  <c:v>6.85</c:v>
                </c:pt>
                <c:pt idx="31">
                  <c:v>4.2750000000000004</c:v>
                </c:pt>
                <c:pt idx="32">
                  <c:v>2.6749999999999998</c:v>
                </c:pt>
                <c:pt idx="33">
                  <c:v>1.66</c:v>
                </c:pt>
                <c:pt idx="34">
                  <c:v>1.0349999999999999</c:v>
                </c:pt>
                <c:pt idx="35">
                  <c:v>0.64500000000000002</c:v>
                </c:pt>
                <c:pt idx="36">
                  <c:v>0.40250000000000002</c:v>
                </c:pt>
                <c:pt idx="37">
                  <c:v>0.25</c:v>
                </c:pt>
                <c:pt idx="38">
                  <c:v>50</c:v>
                </c:pt>
                <c:pt idx="39">
                  <c:v>31.2</c:v>
                </c:pt>
                <c:pt idx="40">
                  <c:v>19.399999999999999</c:v>
                </c:pt>
                <c:pt idx="41">
                  <c:v>12.1</c:v>
                </c:pt>
                <c:pt idx="42">
                  <c:v>7.53</c:v>
                </c:pt>
                <c:pt idx="43">
                  <c:v>4.6900000000000004</c:v>
                </c:pt>
                <c:pt idx="44">
                  <c:v>2.92</c:v>
                </c:pt>
                <c:pt idx="45">
                  <c:v>1.82</c:v>
                </c:pt>
                <c:pt idx="46">
                  <c:v>1.1299999999999999</c:v>
                </c:pt>
                <c:pt idx="47">
                  <c:v>0.70699999999999996</c:v>
                </c:pt>
                <c:pt idx="48">
                  <c:v>0.441</c:v>
                </c:pt>
                <c:pt idx="49">
                  <c:v>0.27400000000000002</c:v>
                </c:pt>
                <c:pt idx="50">
                  <c:v>0.17100000000000001</c:v>
                </c:pt>
                <c:pt idx="51">
                  <c:v>0.107</c:v>
                </c:pt>
                <c:pt idx="52">
                  <c:v>6.6400000000000001E-2</c:v>
                </c:pt>
                <c:pt idx="53">
                  <c:v>4.1399999999999999E-2</c:v>
                </c:pt>
                <c:pt idx="54">
                  <c:v>2.58E-2</c:v>
                </c:pt>
                <c:pt idx="55">
                  <c:v>1.61E-2</c:v>
                </c:pt>
                <c:pt idx="56">
                  <c:v>0.01</c:v>
                </c:pt>
                <c:pt idx="57">
                  <c:v>2.5</c:v>
                </c:pt>
                <c:pt idx="58">
                  <c:v>1.56</c:v>
                </c:pt>
                <c:pt idx="59">
                  <c:v>0.97</c:v>
                </c:pt>
                <c:pt idx="60">
                  <c:v>0.60499999999999998</c:v>
                </c:pt>
                <c:pt idx="61">
                  <c:v>0.3765</c:v>
                </c:pt>
                <c:pt idx="62">
                  <c:v>0.23449999999999999</c:v>
                </c:pt>
                <c:pt idx="63">
                  <c:v>0.14599999999999999</c:v>
                </c:pt>
                <c:pt idx="64">
                  <c:v>9.0999999999999998E-2</c:v>
                </c:pt>
                <c:pt idx="65">
                  <c:v>5.6500000000000002E-2</c:v>
                </c:pt>
                <c:pt idx="66">
                  <c:v>3.5349999999999999E-2</c:v>
                </c:pt>
                <c:pt idx="67">
                  <c:v>2.205E-2</c:v>
                </c:pt>
                <c:pt idx="68">
                  <c:v>1.37E-2</c:v>
                </c:pt>
                <c:pt idx="69">
                  <c:v>8.5500000000000003E-3</c:v>
                </c:pt>
                <c:pt idx="70">
                  <c:v>5.3499999999999997E-3</c:v>
                </c:pt>
                <c:pt idx="71">
                  <c:v>3.32E-3</c:v>
                </c:pt>
                <c:pt idx="72">
                  <c:v>2.0699999999999998E-3</c:v>
                </c:pt>
                <c:pt idx="73">
                  <c:v>1.2899999999999999E-3</c:v>
                </c:pt>
                <c:pt idx="74" formatCode="0.00E+00">
                  <c:v>8.0500000000000005E-4</c:v>
                </c:pt>
                <c:pt idx="75" formatCode="0.00E+00">
                  <c:v>5.0000000000000001E-4</c:v>
                </c:pt>
                <c:pt idx="76">
                  <c:v>0.2</c:v>
                </c:pt>
                <c:pt idx="77">
                  <c:v>0.12479999999999999</c:v>
                </c:pt>
                <c:pt idx="78">
                  <c:v>7.7600000000000002E-2</c:v>
                </c:pt>
                <c:pt idx="79">
                  <c:v>4.8399999999999999E-2</c:v>
                </c:pt>
                <c:pt idx="80">
                  <c:v>3.0120000000000001E-2</c:v>
                </c:pt>
                <c:pt idx="81">
                  <c:v>1.8759999999999999E-2</c:v>
                </c:pt>
                <c:pt idx="82">
                  <c:v>1.1679999999999999E-2</c:v>
                </c:pt>
                <c:pt idx="83">
                  <c:v>7.28E-3</c:v>
                </c:pt>
                <c:pt idx="84">
                  <c:v>4.5199999999999997E-3</c:v>
                </c:pt>
                <c:pt idx="85">
                  <c:v>2.8300000000000001E-3</c:v>
                </c:pt>
                <c:pt idx="86">
                  <c:v>1.7600000000000001E-3</c:v>
                </c:pt>
                <c:pt idx="87">
                  <c:v>1.1000000000000001E-3</c:v>
                </c:pt>
                <c:pt idx="88" formatCode="0.00E+00">
                  <c:v>6.8400000000000004E-4</c:v>
                </c:pt>
                <c:pt idx="89" formatCode="0.00E+00">
                  <c:v>4.28E-4</c:v>
                </c:pt>
                <c:pt idx="90" formatCode="0.00E+00">
                  <c:v>2.656E-4</c:v>
                </c:pt>
                <c:pt idx="91" formatCode="0.00E+00">
                  <c:v>1.6559999999999999E-4</c:v>
                </c:pt>
                <c:pt idx="92" formatCode="0.00E+00">
                  <c:v>1.032E-4</c:v>
                </c:pt>
                <c:pt idx="93" formatCode="0.00E+00">
                  <c:v>6.4399999999999993E-5</c:v>
                </c:pt>
                <c:pt idx="94" formatCode="0.00E+00">
                  <c:v>4.0000000000000003E-5</c:v>
                </c:pt>
              </c:numCache>
            </c:numRef>
          </c:xVal>
          <c:yVal>
            <c:numRef>
              <c:f>'20h'!$C$2:$C$96</c:f>
              <c:numCache>
                <c:formatCode>General</c:formatCode>
                <c:ptCount val="95"/>
                <c:pt idx="0">
                  <c:v>21.11</c:v>
                </c:pt>
                <c:pt idx="1">
                  <c:v>22.49</c:v>
                </c:pt>
                <c:pt idx="2">
                  <c:v>23.73</c:v>
                </c:pt>
                <c:pt idx="3">
                  <c:v>25.05</c:v>
                </c:pt>
                <c:pt idx="4">
                  <c:v>26.55</c:v>
                </c:pt>
                <c:pt idx="5">
                  <c:v>27.87</c:v>
                </c:pt>
                <c:pt idx="6">
                  <c:v>29.21</c:v>
                </c:pt>
                <c:pt idx="7">
                  <c:v>30.57</c:v>
                </c:pt>
                <c:pt idx="8">
                  <c:v>32.1</c:v>
                </c:pt>
                <c:pt idx="9">
                  <c:v>33.619999999999997</c:v>
                </c:pt>
                <c:pt idx="10">
                  <c:v>35.35</c:v>
                </c:pt>
                <c:pt idx="11">
                  <c:v>36.909999999999997</c:v>
                </c:pt>
                <c:pt idx="12">
                  <c:v>38.619999999999997</c:v>
                </c:pt>
                <c:pt idx="13">
                  <c:v>40.36</c:v>
                </c:pt>
                <c:pt idx="14">
                  <c:v>42.15</c:v>
                </c:pt>
                <c:pt idx="15">
                  <c:v>43.95</c:v>
                </c:pt>
                <c:pt idx="16">
                  <c:v>45.73</c:v>
                </c:pt>
                <c:pt idx="17">
                  <c:v>47.58</c:v>
                </c:pt>
                <c:pt idx="18">
                  <c:v>49.44</c:v>
                </c:pt>
                <c:pt idx="19">
                  <c:v>30.63</c:v>
                </c:pt>
                <c:pt idx="20">
                  <c:v>32.31</c:v>
                </c:pt>
                <c:pt idx="21">
                  <c:v>33.82</c:v>
                </c:pt>
                <c:pt idx="22">
                  <c:v>35.32</c:v>
                </c:pt>
                <c:pt idx="23">
                  <c:v>36.86</c:v>
                </c:pt>
                <c:pt idx="24">
                  <c:v>38.340000000000003</c:v>
                </c:pt>
                <c:pt idx="25">
                  <c:v>39.979999999999997</c:v>
                </c:pt>
                <c:pt idx="26">
                  <c:v>41.55</c:v>
                </c:pt>
                <c:pt idx="27">
                  <c:v>43.26</c:v>
                </c:pt>
                <c:pt idx="28">
                  <c:v>45</c:v>
                </c:pt>
                <c:pt idx="29">
                  <c:v>46.81</c:v>
                </c:pt>
                <c:pt idx="30">
                  <c:v>48.67</c:v>
                </c:pt>
                <c:pt idx="31">
                  <c:v>50.57</c:v>
                </c:pt>
                <c:pt idx="32">
                  <c:v>52.54</c:v>
                </c:pt>
                <c:pt idx="33">
                  <c:v>54.55</c:v>
                </c:pt>
                <c:pt idx="34">
                  <c:v>56.61</c:v>
                </c:pt>
                <c:pt idx="35">
                  <c:v>58.68</c:v>
                </c:pt>
                <c:pt idx="36">
                  <c:v>60.64</c:v>
                </c:pt>
                <c:pt idx="37">
                  <c:v>62.53</c:v>
                </c:pt>
                <c:pt idx="38">
                  <c:v>43.52</c:v>
                </c:pt>
                <c:pt idx="39">
                  <c:v>45.03</c:v>
                </c:pt>
                <c:pt idx="40">
                  <c:v>46.64</c:v>
                </c:pt>
                <c:pt idx="41">
                  <c:v>48.28</c:v>
                </c:pt>
                <c:pt idx="42">
                  <c:v>49.99</c:v>
                </c:pt>
                <c:pt idx="43">
                  <c:v>51.72</c:v>
                </c:pt>
                <c:pt idx="44">
                  <c:v>53.5</c:v>
                </c:pt>
                <c:pt idx="45">
                  <c:v>55.35</c:v>
                </c:pt>
                <c:pt idx="46">
                  <c:v>57.19</c:v>
                </c:pt>
                <c:pt idx="47">
                  <c:v>59.02</c:v>
                </c:pt>
                <c:pt idx="48">
                  <c:v>60.85</c:v>
                </c:pt>
                <c:pt idx="49">
                  <c:v>62.63</c:v>
                </c:pt>
                <c:pt idx="50">
                  <c:v>64.37</c:v>
                </c:pt>
                <c:pt idx="51">
                  <c:v>66.05</c:v>
                </c:pt>
                <c:pt idx="52">
                  <c:v>67.72</c:v>
                </c:pt>
                <c:pt idx="53">
                  <c:v>69.37</c:v>
                </c:pt>
                <c:pt idx="54">
                  <c:v>70.91</c:v>
                </c:pt>
                <c:pt idx="55">
                  <c:v>72.36</c:v>
                </c:pt>
                <c:pt idx="56">
                  <c:v>73.78</c:v>
                </c:pt>
                <c:pt idx="57">
                  <c:v>50.79</c:v>
                </c:pt>
                <c:pt idx="58">
                  <c:v>56.69</c:v>
                </c:pt>
                <c:pt idx="59">
                  <c:v>59.2</c:v>
                </c:pt>
                <c:pt idx="60">
                  <c:v>61.24</c:v>
                </c:pt>
                <c:pt idx="61">
                  <c:v>63.05</c:v>
                </c:pt>
                <c:pt idx="62">
                  <c:v>64.739999999999995</c:v>
                </c:pt>
                <c:pt idx="63">
                  <c:v>66.36</c:v>
                </c:pt>
                <c:pt idx="64">
                  <c:v>67.91</c:v>
                </c:pt>
                <c:pt idx="65">
                  <c:v>69.400000000000006</c:v>
                </c:pt>
                <c:pt idx="66">
                  <c:v>70.819999999999993</c:v>
                </c:pt>
                <c:pt idx="67">
                  <c:v>72.19</c:v>
                </c:pt>
                <c:pt idx="68">
                  <c:v>73.5</c:v>
                </c:pt>
                <c:pt idx="69">
                  <c:v>74.790000000000006</c:v>
                </c:pt>
                <c:pt idx="70">
                  <c:v>76.06</c:v>
                </c:pt>
                <c:pt idx="71">
                  <c:v>77.31</c:v>
                </c:pt>
                <c:pt idx="72">
                  <c:v>78.599999999999994</c:v>
                </c:pt>
                <c:pt idx="73">
                  <c:v>79.89</c:v>
                </c:pt>
                <c:pt idx="74">
                  <c:v>81.16</c:v>
                </c:pt>
                <c:pt idx="75">
                  <c:v>0</c:v>
                </c:pt>
                <c:pt idx="76">
                  <c:v>0</c:v>
                </c:pt>
                <c:pt idx="77">
                  <c:v>74.400000000000006</c:v>
                </c:pt>
                <c:pt idx="78">
                  <c:v>72.41</c:v>
                </c:pt>
                <c:pt idx="79">
                  <c:v>72.34</c:v>
                </c:pt>
                <c:pt idx="80">
                  <c:v>73.489999999999995</c:v>
                </c:pt>
                <c:pt idx="81">
                  <c:v>74.459999999999994</c:v>
                </c:pt>
                <c:pt idx="82">
                  <c:v>75.459999999999994</c:v>
                </c:pt>
                <c:pt idx="83">
                  <c:v>76.48</c:v>
                </c:pt>
                <c:pt idx="84">
                  <c:v>77.489999999999995</c:v>
                </c:pt>
                <c:pt idx="85">
                  <c:v>78.510000000000005</c:v>
                </c:pt>
                <c:pt idx="86">
                  <c:v>79.53</c:v>
                </c:pt>
                <c:pt idx="87">
                  <c:v>80.56</c:v>
                </c:pt>
                <c:pt idx="88">
                  <c:v>81.569999999999993</c:v>
                </c:pt>
                <c:pt idx="89">
                  <c:v>82.62</c:v>
                </c:pt>
                <c:pt idx="90">
                  <c:v>83.73</c:v>
                </c:pt>
                <c:pt idx="91">
                  <c:v>84.88</c:v>
                </c:pt>
                <c:pt idx="92">
                  <c:v>86.02</c:v>
                </c:pt>
                <c:pt idx="93">
                  <c:v>87.1</c:v>
                </c:pt>
                <c:pt idx="94">
                  <c:v>88.17</c:v>
                </c:pt>
              </c:numCache>
            </c:numRef>
          </c:yVal>
          <c:smooth val="0"/>
        </c:ser>
        <c:ser>
          <c:idx val="1"/>
          <c:order val="1"/>
          <c:spPr>
            <a:ln w="28575">
              <a:noFill/>
            </a:ln>
          </c:spPr>
          <c:xVal>
            <c:numRef>
              <c:f>'20h'!$A$2:$A$96</c:f>
              <c:numCache>
                <c:formatCode>General</c:formatCode>
                <c:ptCount val="95"/>
                <c:pt idx="0">
                  <c:v>30000</c:v>
                </c:pt>
                <c:pt idx="1">
                  <c:v>18720</c:v>
                </c:pt>
                <c:pt idx="2">
                  <c:v>11640</c:v>
                </c:pt>
                <c:pt idx="3">
                  <c:v>7260</c:v>
                </c:pt>
                <c:pt idx="4">
                  <c:v>4518</c:v>
                </c:pt>
                <c:pt idx="5">
                  <c:v>2814</c:v>
                </c:pt>
                <c:pt idx="6">
                  <c:v>1752</c:v>
                </c:pt>
                <c:pt idx="7">
                  <c:v>1092</c:v>
                </c:pt>
                <c:pt idx="8">
                  <c:v>678</c:v>
                </c:pt>
                <c:pt idx="9">
                  <c:v>424.2</c:v>
                </c:pt>
                <c:pt idx="10">
                  <c:v>264.60000000000002</c:v>
                </c:pt>
                <c:pt idx="11">
                  <c:v>164.4</c:v>
                </c:pt>
                <c:pt idx="12">
                  <c:v>102.6</c:v>
                </c:pt>
                <c:pt idx="13">
                  <c:v>64.2</c:v>
                </c:pt>
                <c:pt idx="14">
                  <c:v>39.840000000000003</c:v>
                </c:pt>
                <c:pt idx="15">
                  <c:v>24.84</c:v>
                </c:pt>
                <c:pt idx="16">
                  <c:v>15.48</c:v>
                </c:pt>
                <c:pt idx="17">
                  <c:v>9.66</c:v>
                </c:pt>
                <c:pt idx="18">
                  <c:v>6</c:v>
                </c:pt>
                <c:pt idx="19">
                  <c:v>1250</c:v>
                </c:pt>
                <c:pt idx="20">
                  <c:v>780</c:v>
                </c:pt>
                <c:pt idx="21">
                  <c:v>485</c:v>
                </c:pt>
                <c:pt idx="22">
                  <c:v>302.5</c:v>
                </c:pt>
                <c:pt idx="23">
                  <c:v>188.25</c:v>
                </c:pt>
                <c:pt idx="24">
                  <c:v>117.25</c:v>
                </c:pt>
                <c:pt idx="25">
                  <c:v>73</c:v>
                </c:pt>
                <c:pt idx="26">
                  <c:v>45.5</c:v>
                </c:pt>
                <c:pt idx="27">
                  <c:v>28.25</c:v>
                </c:pt>
                <c:pt idx="28">
                  <c:v>17.675000000000001</c:v>
                </c:pt>
                <c:pt idx="29">
                  <c:v>11.025</c:v>
                </c:pt>
                <c:pt idx="30">
                  <c:v>6.85</c:v>
                </c:pt>
                <c:pt idx="31">
                  <c:v>4.2750000000000004</c:v>
                </c:pt>
                <c:pt idx="32">
                  <c:v>2.6749999999999998</c:v>
                </c:pt>
                <c:pt idx="33">
                  <c:v>1.66</c:v>
                </c:pt>
                <c:pt idx="34">
                  <c:v>1.0349999999999999</c:v>
                </c:pt>
                <c:pt idx="35">
                  <c:v>0.64500000000000002</c:v>
                </c:pt>
                <c:pt idx="36">
                  <c:v>0.40250000000000002</c:v>
                </c:pt>
                <c:pt idx="37">
                  <c:v>0.25</c:v>
                </c:pt>
                <c:pt idx="38">
                  <c:v>50</c:v>
                </c:pt>
                <c:pt idx="39">
                  <c:v>31.2</c:v>
                </c:pt>
                <c:pt idx="40">
                  <c:v>19.399999999999999</c:v>
                </c:pt>
                <c:pt idx="41">
                  <c:v>12.1</c:v>
                </c:pt>
                <c:pt idx="42">
                  <c:v>7.53</c:v>
                </c:pt>
                <c:pt idx="43">
                  <c:v>4.6900000000000004</c:v>
                </c:pt>
                <c:pt idx="44">
                  <c:v>2.92</c:v>
                </c:pt>
                <c:pt idx="45">
                  <c:v>1.82</c:v>
                </c:pt>
                <c:pt idx="46">
                  <c:v>1.1299999999999999</c:v>
                </c:pt>
                <c:pt idx="47">
                  <c:v>0.70699999999999996</c:v>
                </c:pt>
                <c:pt idx="48">
                  <c:v>0.441</c:v>
                </c:pt>
                <c:pt idx="49">
                  <c:v>0.27400000000000002</c:v>
                </c:pt>
                <c:pt idx="50">
                  <c:v>0.17100000000000001</c:v>
                </c:pt>
                <c:pt idx="51">
                  <c:v>0.107</c:v>
                </c:pt>
                <c:pt idx="52">
                  <c:v>6.6400000000000001E-2</c:v>
                </c:pt>
                <c:pt idx="53">
                  <c:v>4.1399999999999999E-2</c:v>
                </c:pt>
                <c:pt idx="54">
                  <c:v>2.58E-2</c:v>
                </c:pt>
                <c:pt idx="55">
                  <c:v>1.61E-2</c:v>
                </c:pt>
                <c:pt idx="56">
                  <c:v>0.01</c:v>
                </c:pt>
                <c:pt idx="57">
                  <c:v>2.5</c:v>
                </c:pt>
                <c:pt idx="58">
                  <c:v>1.56</c:v>
                </c:pt>
                <c:pt idx="59">
                  <c:v>0.97</c:v>
                </c:pt>
                <c:pt idx="60">
                  <c:v>0.60499999999999998</c:v>
                </c:pt>
                <c:pt idx="61">
                  <c:v>0.3765</c:v>
                </c:pt>
                <c:pt idx="62">
                  <c:v>0.23449999999999999</c:v>
                </c:pt>
                <c:pt idx="63">
                  <c:v>0.14599999999999999</c:v>
                </c:pt>
                <c:pt idx="64">
                  <c:v>9.0999999999999998E-2</c:v>
                </c:pt>
                <c:pt idx="65">
                  <c:v>5.6500000000000002E-2</c:v>
                </c:pt>
                <c:pt idx="66">
                  <c:v>3.5349999999999999E-2</c:v>
                </c:pt>
                <c:pt idx="67">
                  <c:v>2.205E-2</c:v>
                </c:pt>
                <c:pt idx="68">
                  <c:v>1.37E-2</c:v>
                </c:pt>
                <c:pt idx="69">
                  <c:v>8.5500000000000003E-3</c:v>
                </c:pt>
                <c:pt idx="70">
                  <c:v>5.3499999999999997E-3</c:v>
                </c:pt>
                <c:pt idx="71">
                  <c:v>3.32E-3</c:v>
                </c:pt>
                <c:pt idx="72">
                  <c:v>2.0699999999999998E-3</c:v>
                </c:pt>
                <c:pt idx="73">
                  <c:v>1.2899999999999999E-3</c:v>
                </c:pt>
                <c:pt idx="74" formatCode="0.00E+00">
                  <c:v>8.0500000000000005E-4</c:v>
                </c:pt>
                <c:pt idx="75" formatCode="0.00E+00">
                  <c:v>5.0000000000000001E-4</c:v>
                </c:pt>
                <c:pt idx="76">
                  <c:v>0.2</c:v>
                </c:pt>
                <c:pt idx="77">
                  <c:v>0.12479999999999999</c:v>
                </c:pt>
                <c:pt idx="78">
                  <c:v>7.7600000000000002E-2</c:v>
                </c:pt>
                <c:pt idx="79">
                  <c:v>4.8399999999999999E-2</c:v>
                </c:pt>
                <c:pt idx="80">
                  <c:v>3.0120000000000001E-2</c:v>
                </c:pt>
                <c:pt idx="81">
                  <c:v>1.8759999999999999E-2</c:v>
                </c:pt>
                <c:pt idx="82">
                  <c:v>1.1679999999999999E-2</c:v>
                </c:pt>
                <c:pt idx="83">
                  <c:v>7.28E-3</c:v>
                </c:pt>
                <c:pt idx="84">
                  <c:v>4.5199999999999997E-3</c:v>
                </c:pt>
                <c:pt idx="85">
                  <c:v>2.8300000000000001E-3</c:v>
                </c:pt>
                <c:pt idx="86">
                  <c:v>1.7600000000000001E-3</c:v>
                </c:pt>
                <c:pt idx="87">
                  <c:v>1.1000000000000001E-3</c:v>
                </c:pt>
                <c:pt idx="88" formatCode="0.00E+00">
                  <c:v>6.8400000000000004E-4</c:v>
                </c:pt>
                <c:pt idx="89" formatCode="0.00E+00">
                  <c:v>4.28E-4</c:v>
                </c:pt>
                <c:pt idx="90" formatCode="0.00E+00">
                  <c:v>2.656E-4</c:v>
                </c:pt>
                <c:pt idx="91" formatCode="0.00E+00">
                  <c:v>1.6559999999999999E-4</c:v>
                </c:pt>
                <c:pt idx="92" formatCode="0.00E+00">
                  <c:v>1.032E-4</c:v>
                </c:pt>
                <c:pt idx="93" formatCode="0.00E+00">
                  <c:v>6.4399999999999993E-5</c:v>
                </c:pt>
                <c:pt idx="94" formatCode="0.00E+00">
                  <c:v>4.0000000000000003E-5</c:v>
                </c:pt>
              </c:numCache>
            </c:numRef>
          </c:xVal>
          <c:yVal>
            <c:numRef>
              <c:f>'20h'!$K$2:$K$96</c:f>
              <c:numCache>
                <c:formatCode>General</c:formatCode>
                <c:ptCount val="95"/>
                <c:pt idx="0">
                  <c:v>7.5365834462940602E-3</c:v>
                </c:pt>
                <c:pt idx="1">
                  <c:v>1.2077857977770865E-2</c:v>
                </c:pt>
                <c:pt idx="2">
                  <c:v>1.9424183507808529E-2</c:v>
                </c:pt>
                <c:pt idx="3">
                  <c:v>3.1142903915503298E-2</c:v>
                </c:pt>
                <c:pt idx="4">
                  <c:v>5.0043702345746122E-2</c:v>
                </c:pt>
                <c:pt idx="5">
                  <c:v>8.0347319290928448E-2</c:v>
                </c:pt>
                <c:pt idx="6">
                  <c:v>0.1290508689220774</c:v>
                </c:pt>
                <c:pt idx="7">
                  <c:v>0.20704809571274943</c:v>
                </c:pt>
                <c:pt idx="8">
                  <c:v>0.33347338006266181</c:v>
                </c:pt>
                <c:pt idx="9">
                  <c:v>0.53298204396860094</c:v>
                </c:pt>
                <c:pt idx="10">
                  <c:v>0.85442458178371139</c:v>
                </c:pt>
                <c:pt idx="11">
                  <c:v>1.3750249207051044</c:v>
                </c:pt>
                <c:pt idx="12">
                  <c:v>2.2025937238754683</c:v>
                </c:pt>
                <c:pt idx="13">
                  <c:v>3.517342787429508</c:v>
                </c:pt>
                <c:pt idx="14">
                  <c:v>5.656687308662379</c:v>
                </c:pt>
                <c:pt idx="15">
                  <c:v>9.0267216471146963</c:v>
                </c:pt>
                <c:pt idx="16">
                  <c:v>14.301193348964397</c:v>
                </c:pt>
                <c:pt idx="17">
                  <c:v>22.220197249650187</c:v>
                </c:pt>
                <c:pt idx="18">
                  <c:v>33.332558811660306</c:v>
                </c:pt>
                <c:pt idx="19">
                  <c:v>0.18087740287370085</c:v>
                </c:pt>
                <c:pt idx="20">
                  <c:v>0.28986612272475676</c:v>
                </c:pt>
                <c:pt idx="21">
                  <c:v>0.46617013529380397</c:v>
                </c:pt>
                <c:pt idx="22">
                  <c:v>0.74738737397829513</c:v>
                </c:pt>
                <c:pt idx="23">
                  <c:v>1.2008732878315598</c:v>
                </c:pt>
                <c:pt idx="24">
                  <c:v>1.9276093361932458</c:v>
                </c:pt>
                <c:pt idx="25">
                  <c:v>3.0942145305220357</c:v>
                </c:pt>
                <c:pt idx="26">
                  <c:v>4.9567727581917795</c:v>
                </c:pt>
                <c:pt idx="27">
                  <c:v>7.9519972023244092</c:v>
                </c:pt>
                <c:pt idx="28">
                  <c:v>12.58553578596392</c:v>
                </c:pt>
                <c:pt idx="29">
                  <c:v>19.693663154233718</c:v>
                </c:pt>
                <c:pt idx="30">
                  <c:v>29.945370910677408</c:v>
                </c:pt>
                <c:pt idx="31">
                  <c:v>42.709332363983762</c:v>
                </c:pt>
                <c:pt idx="32">
                  <c:v>55.867572890422942</c:v>
                </c:pt>
                <c:pt idx="33">
                  <c:v>67.185280931580493</c:v>
                </c:pt>
                <c:pt idx="34">
                  <c:v>75.303423255136295</c:v>
                </c:pt>
                <c:pt idx="35">
                  <c:v>80.717056382840795</c:v>
                </c:pt>
                <c:pt idx="36">
                  <c:v>84.176071356388206</c:v>
                </c:pt>
                <c:pt idx="37">
                  <c:v>86.374987699385926</c:v>
                </c:pt>
                <c:pt idx="38">
                  <c:v>4.5125962124107968</c:v>
                </c:pt>
                <c:pt idx="39">
                  <c:v>7.2084398287315929</c:v>
                </c:pt>
                <c:pt idx="40">
                  <c:v>11.497649726050922</c:v>
                </c:pt>
                <c:pt idx="41">
                  <c:v>18.062585042324219</c:v>
                </c:pt>
                <c:pt idx="42">
                  <c:v>27.657080891440611</c:v>
                </c:pt>
                <c:pt idx="43">
                  <c:v>40.077112834047831</c:v>
                </c:pt>
                <c:pt idx="44">
                  <c:v>53.499947019268276</c:v>
                </c:pt>
                <c:pt idx="45">
                  <c:v>65.240399232863808</c:v>
                </c:pt>
                <c:pt idx="46">
                  <c:v>74.020651493118322</c:v>
                </c:pt>
                <c:pt idx="47">
                  <c:v>79.84253151064479</c:v>
                </c:pt>
                <c:pt idx="48">
                  <c:v>83.623390615308836</c:v>
                </c:pt>
                <c:pt idx="49">
                  <c:v>86.028051832756148</c:v>
                </c:pt>
                <c:pt idx="50">
                  <c:v>87.518730200759734</c:v>
                </c:pt>
                <c:pt idx="51">
                  <c:v>88.44680182309186</c:v>
                </c:pt>
                <c:pt idx="52">
                  <c:v>89.036000980318562</c:v>
                </c:pt>
                <c:pt idx="53">
                  <c:v>89.398917749665969</c:v>
                </c:pt>
                <c:pt idx="54">
                  <c:v>89.625404105312867</c:v>
                </c:pt>
                <c:pt idx="55">
                  <c:v>89.766238512679692</c:v>
                </c:pt>
                <c:pt idx="56">
                  <c:v>89.8548060347958</c:v>
                </c:pt>
                <c:pt idx="57">
                  <c:v>57.644533597280905</c:v>
                </c:pt>
                <c:pt idx="58">
                  <c:v>68.430001088306625</c:v>
                </c:pt>
                <c:pt idx="59">
                  <c:v>76.189954961962187</c:v>
                </c:pt>
                <c:pt idx="60">
                  <c:v>81.283616950080656</c:v>
                </c:pt>
                <c:pt idx="61">
                  <c:v>84.549932842984617</c:v>
                </c:pt>
                <c:pt idx="62">
                  <c:v>86.599193598471231</c:v>
                </c:pt>
                <c:pt idx="63">
                  <c:v>87.881130030699865</c:v>
                </c:pt>
                <c:pt idx="64">
                  <c:v>88.678966224047713</c:v>
                </c:pt>
                <c:pt idx="65">
                  <c:v>89.179708390357149</c:v>
                </c:pt>
                <c:pt idx="66">
                  <c:v>89.486751963023664</c:v>
                </c:pt>
                <c:pt idx="67">
                  <c:v>89.679849953370578</c:v>
                </c:pt>
                <c:pt idx="68">
                  <c:v>89.801084641047439</c:v>
                </c:pt>
                <c:pt idx="69">
                  <c:v>89.875859088274922</c:v>
                </c:pt>
                <c:pt idx="70">
                  <c:v>89.922321109930991</c:v>
                </c:pt>
                <c:pt idx="71">
                  <c:v>89.951795511740315</c:v>
                </c:pt>
                <c:pt idx="72">
                  <c:v>89.969944787623959</c:v>
                </c:pt>
                <c:pt idx="73">
                  <c:v>89.981269939062713</c:v>
                </c:pt>
                <c:pt idx="74">
                  <c:v>89.988311860943838</c:v>
                </c:pt>
                <c:pt idx="75">
                  <c:v>89.992740286238671</c:v>
                </c:pt>
                <c:pt idx="76">
                  <c:v>87.098597060320387</c:v>
                </c:pt>
                <c:pt idx="77">
                  <c:v>88.188579196679882</c:v>
                </c:pt>
                <c:pt idx="78">
                  <c:v>88.87343761813267</c:v>
                </c:pt>
                <c:pt idx="79">
                  <c:v>89.297294939513606</c:v>
                </c:pt>
                <c:pt idx="80">
                  <c:v>89.562683333101248</c:v>
                </c:pt>
                <c:pt idx="81">
                  <c:v>89.727617590203948</c:v>
                </c:pt>
                <c:pt idx="82">
                  <c:v>89.83041358085913</c:v>
                </c:pt>
                <c:pt idx="83">
                  <c:v>89.894298686984783</c:v>
                </c:pt>
                <c:pt idx="84">
                  <c:v>89.93437221594732</c:v>
                </c:pt>
                <c:pt idx="85">
                  <c:v>89.958910026935314</c:v>
                </c:pt>
                <c:pt idx="86">
                  <c:v>89.974445809117768</c:v>
                </c:pt>
                <c:pt idx="87">
                  <c:v>89.984028630053274</c:v>
                </c:pt>
                <c:pt idx="88">
                  <c:v>89.990068711620808</c:v>
                </c:pt>
                <c:pt idx="89">
                  <c:v>89.993785685011403</c:v>
                </c:pt>
                <c:pt idx="90">
                  <c:v>89.996143640035172</c:v>
                </c:pt>
                <c:pt idx="91">
                  <c:v>89.997595582790794</c:v>
                </c:pt>
                <c:pt idx="92">
                  <c:v>89.998501595071986</c:v>
                </c:pt>
                <c:pt idx="93">
                  <c:v>89.999064948862625</c:v>
                </c:pt>
                <c:pt idx="94">
                  <c:v>89.999419222896009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2436992"/>
        <c:axId val="52438528"/>
      </c:scatterChart>
      <c:valAx>
        <c:axId val="52436992"/>
        <c:scaling>
          <c:logBase val="10"/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52438528"/>
        <c:crosses val="autoZero"/>
        <c:crossBetween val="midCat"/>
      </c:valAx>
      <c:valAx>
        <c:axId val="52438528"/>
        <c:scaling>
          <c:logBase val="10"/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52436992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'40h'!$A$2:$A$96</c:f>
              <c:numCache>
                <c:formatCode>General</c:formatCode>
                <c:ptCount val="95"/>
                <c:pt idx="0">
                  <c:v>30000</c:v>
                </c:pt>
                <c:pt idx="1">
                  <c:v>18720</c:v>
                </c:pt>
                <c:pt idx="2">
                  <c:v>11640</c:v>
                </c:pt>
                <c:pt idx="3">
                  <c:v>7260</c:v>
                </c:pt>
                <c:pt idx="4">
                  <c:v>4518</c:v>
                </c:pt>
                <c:pt idx="5">
                  <c:v>2814</c:v>
                </c:pt>
                <c:pt idx="6">
                  <c:v>1752</c:v>
                </c:pt>
                <c:pt idx="7">
                  <c:v>1092</c:v>
                </c:pt>
                <c:pt idx="8">
                  <c:v>678</c:v>
                </c:pt>
                <c:pt idx="9">
                  <c:v>424.2</c:v>
                </c:pt>
                <c:pt idx="10">
                  <c:v>264.60000000000002</c:v>
                </c:pt>
                <c:pt idx="11">
                  <c:v>164.4</c:v>
                </c:pt>
                <c:pt idx="12">
                  <c:v>102.6</c:v>
                </c:pt>
                <c:pt idx="13">
                  <c:v>64.2</c:v>
                </c:pt>
                <c:pt idx="14">
                  <c:v>39.840000000000003</c:v>
                </c:pt>
                <c:pt idx="15">
                  <c:v>24.84</c:v>
                </c:pt>
                <c:pt idx="16">
                  <c:v>15.48</c:v>
                </c:pt>
                <c:pt idx="17">
                  <c:v>9.66</c:v>
                </c:pt>
                <c:pt idx="18">
                  <c:v>6</c:v>
                </c:pt>
                <c:pt idx="19">
                  <c:v>1250</c:v>
                </c:pt>
                <c:pt idx="20">
                  <c:v>780</c:v>
                </c:pt>
                <c:pt idx="21">
                  <c:v>485</c:v>
                </c:pt>
                <c:pt idx="22">
                  <c:v>302.5</c:v>
                </c:pt>
                <c:pt idx="23">
                  <c:v>188.25</c:v>
                </c:pt>
                <c:pt idx="24">
                  <c:v>117.25</c:v>
                </c:pt>
                <c:pt idx="25">
                  <c:v>73</c:v>
                </c:pt>
                <c:pt idx="26">
                  <c:v>45.5</c:v>
                </c:pt>
                <c:pt idx="27">
                  <c:v>28.25</c:v>
                </c:pt>
                <c:pt idx="28">
                  <c:v>17.675000000000001</c:v>
                </c:pt>
                <c:pt idx="29">
                  <c:v>11.025</c:v>
                </c:pt>
                <c:pt idx="30">
                  <c:v>6.85</c:v>
                </c:pt>
                <c:pt idx="31">
                  <c:v>4.2750000000000004</c:v>
                </c:pt>
                <c:pt idx="32">
                  <c:v>2.6749999999999998</c:v>
                </c:pt>
                <c:pt idx="33">
                  <c:v>1.66</c:v>
                </c:pt>
                <c:pt idx="34">
                  <c:v>1.0349999999999999</c:v>
                </c:pt>
                <c:pt idx="35">
                  <c:v>0.64500000000000002</c:v>
                </c:pt>
                <c:pt idx="36">
                  <c:v>0.40250000000000002</c:v>
                </c:pt>
                <c:pt idx="37">
                  <c:v>0.25</c:v>
                </c:pt>
                <c:pt idx="38">
                  <c:v>50</c:v>
                </c:pt>
                <c:pt idx="39">
                  <c:v>31.2</c:v>
                </c:pt>
                <c:pt idx="40">
                  <c:v>19.399999999999999</c:v>
                </c:pt>
                <c:pt idx="41">
                  <c:v>12.1</c:v>
                </c:pt>
                <c:pt idx="42">
                  <c:v>7.53</c:v>
                </c:pt>
                <c:pt idx="43">
                  <c:v>4.6900000000000004</c:v>
                </c:pt>
                <c:pt idx="44">
                  <c:v>2.92</c:v>
                </c:pt>
                <c:pt idx="45">
                  <c:v>1.82</c:v>
                </c:pt>
                <c:pt idx="46">
                  <c:v>1.1299999999999999</c:v>
                </c:pt>
                <c:pt idx="47">
                  <c:v>0.70699999999999996</c:v>
                </c:pt>
                <c:pt idx="48">
                  <c:v>0.441</c:v>
                </c:pt>
                <c:pt idx="49">
                  <c:v>0.27400000000000002</c:v>
                </c:pt>
                <c:pt idx="50">
                  <c:v>0.17100000000000001</c:v>
                </c:pt>
                <c:pt idx="51">
                  <c:v>0.107</c:v>
                </c:pt>
                <c:pt idx="52">
                  <c:v>6.6400000000000001E-2</c:v>
                </c:pt>
                <c:pt idx="53">
                  <c:v>4.1399999999999999E-2</c:v>
                </c:pt>
                <c:pt idx="54">
                  <c:v>2.58E-2</c:v>
                </c:pt>
                <c:pt idx="55">
                  <c:v>1.61E-2</c:v>
                </c:pt>
                <c:pt idx="56">
                  <c:v>0.01</c:v>
                </c:pt>
                <c:pt idx="57">
                  <c:v>2.5</c:v>
                </c:pt>
                <c:pt idx="58">
                  <c:v>1.56</c:v>
                </c:pt>
                <c:pt idx="59">
                  <c:v>0.97</c:v>
                </c:pt>
                <c:pt idx="60">
                  <c:v>0.60499999999999998</c:v>
                </c:pt>
                <c:pt idx="61">
                  <c:v>0.3765</c:v>
                </c:pt>
                <c:pt idx="62">
                  <c:v>0.23449999999999999</c:v>
                </c:pt>
                <c:pt idx="63">
                  <c:v>0.14599999999999999</c:v>
                </c:pt>
                <c:pt idx="64">
                  <c:v>9.0999999999999998E-2</c:v>
                </c:pt>
                <c:pt idx="65">
                  <c:v>5.6500000000000002E-2</c:v>
                </c:pt>
                <c:pt idx="66">
                  <c:v>3.5349999999999999E-2</c:v>
                </c:pt>
                <c:pt idx="67">
                  <c:v>2.205E-2</c:v>
                </c:pt>
                <c:pt idx="68">
                  <c:v>1.37E-2</c:v>
                </c:pt>
                <c:pt idx="69">
                  <c:v>8.5500000000000003E-3</c:v>
                </c:pt>
                <c:pt idx="70">
                  <c:v>5.3499999999999997E-3</c:v>
                </c:pt>
                <c:pt idx="71">
                  <c:v>3.32E-3</c:v>
                </c:pt>
                <c:pt idx="72">
                  <c:v>2.0699999999999998E-3</c:v>
                </c:pt>
                <c:pt idx="73">
                  <c:v>1.2899999999999999E-3</c:v>
                </c:pt>
                <c:pt idx="74" formatCode="0.00E+00">
                  <c:v>8.0500000000000005E-4</c:v>
                </c:pt>
                <c:pt idx="75" formatCode="0.00E+00">
                  <c:v>5.0000000000000001E-4</c:v>
                </c:pt>
                <c:pt idx="76">
                  <c:v>0.2</c:v>
                </c:pt>
                <c:pt idx="77">
                  <c:v>0.12479999999999999</c:v>
                </c:pt>
                <c:pt idx="78">
                  <c:v>7.7600000000000002E-2</c:v>
                </c:pt>
                <c:pt idx="79">
                  <c:v>4.8399999999999999E-2</c:v>
                </c:pt>
                <c:pt idx="80">
                  <c:v>3.0120000000000001E-2</c:v>
                </c:pt>
                <c:pt idx="81">
                  <c:v>1.8759999999999999E-2</c:v>
                </c:pt>
                <c:pt idx="82">
                  <c:v>1.1679999999999999E-2</c:v>
                </c:pt>
                <c:pt idx="83">
                  <c:v>7.28E-3</c:v>
                </c:pt>
                <c:pt idx="84">
                  <c:v>4.5199999999999997E-3</c:v>
                </c:pt>
                <c:pt idx="85">
                  <c:v>2.8300000000000001E-3</c:v>
                </c:pt>
                <c:pt idx="86">
                  <c:v>1.7600000000000001E-3</c:v>
                </c:pt>
                <c:pt idx="87">
                  <c:v>1.1000000000000001E-3</c:v>
                </c:pt>
                <c:pt idx="88" formatCode="0.00E+00">
                  <c:v>6.8400000000000004E-4</c:v>
                </c:pt>
                <c:pt idx="89" formatCode="0.00E+00">
                  <c:v>4.28E-4</c:v>
                </c:pt>
                <c:pt idx="90" formatCode="0.00E+00">
                  <c:v>2.656E-4</c:v>
                </c:pt>
                <c:pt idx="91" formatCode="0.00E+00">
                  <c:v>1.6559999999999999E-4</c:v>
                </c:pt>
                <c:pt idx="92" formatCode="0.00E+00">
                  <c:v>1.032E-4</c:v>
                </c:pt>
                <c:pt idx="93" formatCode="0.00E+00">
                  <c:v>6.4399999999999993E-5</c:v>
                </c:pt>
                <c:pt idx="94" formatCode="0.00E+00">
                  <c:v>4.0000000000000003E-5</c:v>
                </c:pt>
              </c:numCache>
            </c:numRef>
          </c:xVal>
          <c:yVal>
            <c:numRef>
              <c:f>'40h'!$B$2:$B$96</c:f>
              <c:numCache>
                <c:formatCode>0.00E+00</c:formatCode>
                <c:ptCount val="95"/>
                <c:pt idx="0">
                  <c:v>204550000</c:v>
                </c:pt>
                <c:pt idx="1">
                  <c:v>182800000</c:v>
                </c:pt>
                <c:pt idx="2">
                  <c:v>162590000</c:v>
                </c:pt>
                <c:pt idx="3">
                  <c:v>143890000</c:v>
                </c:pt>
                <c:pt idx="4">
                  <c:v>126520000</c:v>
                </c:pt>
                <c:pt idx="5">
                  <c:v>110830000</c:v>
                </c:pt>
                <c:pt idx="6">
                  <c:v>96079000</c:v>
                </c:pt>
                <c:pt idx="7">
                  <c:v>83018000</c:v>
                </c:pt>
                <c:pt idx="8">
                  <c:v>71178000</c:v>
                </c:pt>
                <c:pt idx="9">
                  <c:v>60728000</c:v>
                </c:pt>
                <c:pt idx="10">
                  <c:v>51413000</c:v>
                </c:pt>
                <c:pt idx="11">
                  <c:v>43141000</c:v>
                </c:pt>
                <c:pt idx="12">
                  <c:v>36037000</c:v>
                </c:pt>
                <c:pt idx="13">
                  <c:v>29907000</c:v>
                </c:pt>
                <c:pt idx="14">
                  <c:v>24728000</c:v>
                </c:pt>
                <c:pt idx="15">
                  <c:v>20416000</c:v>
                </c:pt>
                <c:pt idx="16">
                  <c:v>16878000</c:v>
                </c:pt>
                <c:pt idx="17">
                  <c:v>13835000</c:v>
                </c:pt>
                <c:pt idx="18">
                  <c:v>11251000</c:v>
                </c:pt>
                <c:pt idx="19">
                  <c:v>93717000</c:v>
                </c:pt>
                <c:pt idx="20">
                  <c:v>79869000</c:v>
                </c:pt>
                <c:pt idx="21">
                  <c:v>67816000</c:v>
                </c:pt>
                <c:pt idx="22">
                  <c:v>57345000</c:v>
                </c:pt>
                <c:pt idx="23">
                  <c:v>48159000</c:v>
                </c:pt>
                <c:pt idx="24">
                  <c:v>40198000</c:v>
                </c:pt>
                <c:pt idx="25">
                  <c:v>33325000</c:v>
                </c:pt>
                <c:pt idx="26">
                  <c:v>27471000</c:v>
                </c:pt>
                <c:pt idx="27">
                  <c:v>22432000</c:v>
                </c:pt>
                <c:pt idx="28">
                  <c:v>18195000</c:v>
                </c:pt>
                <c:pt idx="29">
                  <c:v>14658000</c:v>
                </c:pt>
                <c:pt idx="30">
                  <c:v>11718000</c:v>
                </c:pt>
                <c:pt idx="31">
                  <c:v>9284800</c:v>
                </c:pt>
                <c:pt idx="32">
                  <c:v>7279600</c:v>
                </c:pt>
                <c:pt idx="33">
                  <c:v>5637700</c:v>
                </c:pt>
                <c:pt idx="34">
                  <c:v>4308300</c:v>
                </c:pt>
                <c:pt idx="35">
                  <c:v>3241600</c:v>
                </c:pt>
                <c:pt idx="36">
                  <c:v>2434700</c:v>
                </c:pt>
                <c:pt idx="37">
                  <c:v>1830400</c:v>
                </c:pt>
                <c:pt idx="38">
                  <c:v>29732000</c:v>
                </c:pt>
                <c:pt idx="39">
                  <c:v>24522000</c:v>
                </c:pt>
                <c:pt idx="40">
                  <c:v>19820000</c:v>
                </c:pt>
                <c:pt idx="41">
                  <c:v>15829000</c:v>
                </c:pt>
                <c:pt idx="42">
                  <c:v>12517000</c:v>
                </c:pt>
                <c:pt idx="43">
                  <c:v>9808900</c:v>
                </c:pt>
                <c:pt idx="44">
                  <c:v>7611400</c:v>
                </c:pt>
                <c:pt idx="45">
                  <c:v>5851200</c:v>
                </c:pt>
                <c:pt idx="46">
                  <c:v>4456700</c:v>
                </c:pt>
                <c:pt idx="47">
                  <c:v>3369800</c:v>
                </c:pt>
                <c:pt idx="48">
                  <c:v>2526400</c:v>
                </c:pt>
                <c:pt idx="49">
                  <c:v>1875600</c:v>
                </c:pt>
                <c:pt idx="50">
                  <c:v>1379400</c:v>
                </c:pt>
                <c:pt idx="51">
                  <c:v>1004100</c:v>
                </c:pt>
                <c:pt idx="52" formatCode="General">
                  <c:v>722110</c:v>
                </c:pt>
                <c:pt idx="53" formatCode="General">
                  <c:v>510210</c:v>
                </c:pt>
                <c:pt idx="54" formatCode="General">
                  <c:v>357790</c:v>
                </c:pt>
                <c:pt idx="55" formatCode="General">
                  <c:v>252650</c:v>
                </c:pt>
                <c:pt idx="56" formatCode="General">
                  <c:v>175210</c:v>
                </c:pt>
                <c:pt idx="57">
                  <c:v>7141000</c:v>
                </c:pt>
                <c:pt idx="58">
                  <c:v>5743900</c:v>
                </c:pt>
                <c:pt idx="59">
                  <c:v>4405800</c:v>
                </c:pt>
                <c:pt idx="60">
                  <c:v>3301900</c:v>
                </c:pt>
                <c:pt idx="61">
                  <c:v>2441000</c:v>
                </c:pt>
                <c:pt idx="62">
                  <c:v>1788500</c:v>
                </c:pt>
                <c:pt idx="63">
                  <c:v>1299100</c:v>
                </c:pt>
                <c:pt idx="64" formatCode="General">
                  <c:v>934040</c:v>
                </c:pt>
                <c:pt idx="65" formatCode="General">
                  <c:v>666850</c:v>
                </c:pt>
                <c:pt idx="66" formatCode="General">
                  <c:v>471890</c:v>
                </c:pt>
                <c:pt idx="67" formatCode="General">
                  <c:v>331390</c:v>
                </c:pt>
                <c:pt idx="68" formatCode="General">
                  <c:v>230770</c:v>
                </c:pt>
                <c:pt idx="69" formatCode="General">
                  <c:v>159360</c:v>
                </c:pt>
                <c:pt idx="70" formatCode="General">
                  <c:v>108980</c:v>
                </c:pt>
                <c:pt idx="71" formatCode="General">
                  <c:v>73483</c:v>
                </c:pt>
                <c:pt idx="72" formatCode="General">
                  <c:v>48872</c:v>
                </c:pt>
                <c:pt idx="73" formatCode="General">
                  <c:v>32376</c:v>
                </c:pt>
                <c:pt idx="74" formatCode="General">
                  <c:v>21466</c:v>
                </c:pt>
                <c:pt idx="75" formatCode="General">
                  <c:v>14007</c:v>
                </c:pt>
                <c:pt idx="76">
                  <c:v>1513500</c:v>
                </c:pt>
                <c:pt idx="77">
                  <c:v>1171400</c:v>
                </c:pt>
                <c:pt idx="78" formatCode="General">
                  <c:v>872030</c:v>
                </c:pt>
                <c:pt idx="79" formatCode="General">
                  <c:v>627980</c:v>
                </c:pt>
                <c:pt idx="80" formatCode="General">
                  <c:v>442520</c:v>
                </c:pt>
                <c:pt idx="81" formatCode="General">
                  <c:v>308240</c:v>
                </c:pt>
                <c:pt idx="82" formatCode="General">
                  <c:v>212850</c:v>
                </c:pt>
                <c:pt idx="83" formatCode="General">
                  <c:v>145850</c:v>
                </c:pt>
                <c:pt idx="84" formatCode="General">
                  <c:v>99273</c:v>
                </c:pt>
                <c:pt idx="85" formatCode="General">
                  <c:v>67127</c:v>
                </c:pt>
                <c:pt idx="86" formatCode="General">
                  <c:v>45095</c:v>
                </c:pt>
                <c:pt idx="87" formatCode="General">
                  <c:v>30108</c:v>
                </c:pt>
                <c:pt idx="88" formatCode="General">
                  <c:v>19955</c:v>
                </c:pt>
                <c:pt idx="89" formatCode="General">
                  <c:v>13115</c:v>
                </c:pt>
                <c:pt idx="90" formatCode="General">
                  <c:v>8510.9</c:v>
                </c:pt>
                <c:pt idx="91" formatCode="General">
                  <c:v>5457.5</c:v>
                </c:pt>
                <c:pt idx="92" formatCode="General">
                  <c:v>3485.4</c:v>
                </c:pt>
                <c:pt idx="93" formatCode="General">
                  <c:v>2226.6</c:v>
                </c:pt>
                <c:pt idx="94" formatCode="General">
                  <c:v>1402.6</c:v>
                </c:pt>
              </c:numCache>
            </c:numRef>
          </c:yVal>
          <c:smooth val="0"/>
        </c:ser>
        <c:ser>
          <c:idx val="1"/>
          <c:order val="1"/>
          <c:spPr>
            <a:ln w="28575">
              <a:noFill/>
            </a:ln>
          </c:spPr>
          <c:xVal>
            <c:numRef>
              <c:f>'40h'!$A$2:$A$96</c:f>
              <c:numCache>
                <c:formatCode>General</c:formatCode>
                <c:ptCount val="95"/>
                <c:pt idx="0">
                  <c:v>30000</c:v>
                </c:pt>
                <c:pt idx="1">
                  <c:v>18720</c:v>
                </c:pt>
                <c:pt idx="2">
                  <c:v>11640</c:v>
                </c:pt>
                <c:pt idx="3">
                  <c:v>7260</c:v>
                </c:pt>
                <c:pt idx="4">
                  <c:v>4518</c:v>
                </c:pt>
                <c:pt idx="5">
                  <c:v>2814</c:v>
                </c:pt>
                <c:pt idx="6">
                  <c:v>1752</c:v>
                </c:pt>
                <c:pt idx="7">
                  <c:v>1092</c:v>
                </c:pt>
                <c:pt idx="8">
                  <c:v>678</c:v>
                </c:pt>
                <c:pt idx="9">
                  <c:v>424.2</c:v>
                </c:pt>
                <c:pt idx="10">
                  <c:v>264.60000000000002</c:v>
                </c:pt>
                <c:pt idx="11">
                  <c:v>164.4</c:v>
                </c:pt>
                <c:pt idx="12">
                  <c:v>102.6</c:v>
                </c:pt>
                <c:pt idx="13">
                  <c:v>64.2</c:v>
                </c:pt>
                <c:pt idx="14">
                  <c:v>39.840000000000003</c:v>
                </c:pt>
                <c:pt idx="15">
                  <c:v>24.84</c:v>
                </c:pt>
                <c:pt idx="16">
                  <c:v>15.48</c:v>
                </c:pt>
                <c:pt idx="17">
                  <c:v>9.66</c:v>
                </c:pt>
                <c:pt idx="18">
                  <c:v>6</c:v>
                </c:pt>
                <c:pt idx="19">
                  <c:v>1250</c:v>
                </c:pt>
                <c:pt idx="20">
                  <c:v>780</c:v>
                </c:pt>
                <c:pt idx="21">
                  <c:v>485</c:v>
                </c:pt>
                <c:pt idx="22">
                  <c:v>302.5</c:v>
                </c:pt>
                <c:pt idx="23">
                  <c:v>188.25</c:v>
                </c:pt>
                <c:pt idx="24">
                  <c:v>117.25</c:v>
                </c:pt>
                <c:pt idx="25">
                  <c:v>73</c:v>
                </c:pt>
                <c:pt idx="26">
                  <c:v>45.5</c:v>
                </c:pt>
                <c:pt idx="27">
                  <c:v>28.25</c:v>
                </c:pt>
                <c:pt idx="28">
                  <c:v>17.675000000000001</c:v>
                </c:pt>
                <c:pt idx="29">
                  <c:v>11.025</c:v>
                </c:pt>
                <c:pt idx="30">
                  <c:v>6.85</c:v>
                </c:pt>
                <c:pt idx="31">
                  <c:v>4.2750000000000004</c:v>
                </c:pt>
                <c:pt idx="32">
                  <c:v>2.6749999999999998</c:v>
                </c:pt>
                <c:pt idx="33">
                  <c:v>1.66</c:v>
                </c:pt>
                <c:pt idx="34">
                  <c:v>1.0349999999999999</c:v>
                </c:pt>
                <c:pt idx="35">
                  <c:v>0.64500000000000002</c:v>
                </c:pt>
                <c:pt idx="36">
                  <c:v>0.40250000000000002</c:v>
                </c:pt>
                <c:pt idx="37">
                  <c:v>0.25</c:v>
                </c:pt>
                <c:pt idx="38">
                  <c:v>50</c:v>
                </c:pt>
                <c:pt idx="39">
                  <c:v>31.2</c:v>
                </c:pt>
                <c:pt idx="40">
                  <c:v>19.399999999999999</c:v>
                </c:pt>
                <c:pt idx="41">
                  <c:v>12.1</c:v>
                </c:pt>
                <c:pt idx="42">
                  <c:v>7.53</c:v>
                </c:pt>
                <c:pt idx="43">
                  <c:v>4.6900000000000004</c:v>
                </c:pt>
                <c:pt idx="44">
                  <c:v>2.92</c:v>
                </c:pt>
                <c:pt idx="45">
                  <c:v>1.82</c:v>
                </c:pt>
                <c:pt idx="46">
                  <c:v>1.1299999999999999</c:v>
                </c:pt>
                <c:pt idx="47">
                  <c:v>0.70699999999999996</c:v>
                </c:pt>
                <c:pt idx="48">
                  <c:v>0.441</c:v>
                </c:pt>
                <c:pt idx="49">
                  <c:v>0.27400000000000002</c:v>
                </c:pt>
                <c:pt idx="50">
                  <c:v>0.17100000000000001</c:v>
                </c:pt>
                <c:pt idx="51">
                  <c:v>0.107</c:v>
                </c:pt>
                <c:pt idx="52">
                  <c:v>6.6400000000000001E-2</c:v>
                </c:pt>
                <c:pt idx="53">
                  <c:v>4.1399999999999999E-2</c:v>
                </c:pt>
                <c:pt idx="54">
                  <c:v>2.58E-2</c:v>
                </c:pt>
                <c:pt idx="55">
                  <c:v>1.61E-2</c:v>
                </c:pt>
                <c:pt idx="56">
                  <c:v>0.01</c:v>
                </c:pt>
                <c:pt idx="57">
                  <c:v>2.5</c:v>
                </c:pt>
                <c:pt idx="58">
                  <c:v>1.56</c:v>
                </c:pt>
                <c:pt idx="59">
                  <c:v>0.97</c:v>
                </c:pt>
                <c:pt idx="60">
                  <c:v>0.60499999999999998</c:v>
                </c:pt>
                <c:pt idx="61">
                  <c:v>0.3765</c:v>
                </c:pt>
                <c:pt idx="62">
                  <c:v>0.23449999999999999</c:v>
                </c:pt>
                <c:pt idx="63">
                  <c:v>0.14599999999999999</c:v>
                </c:pt>
                <c:pt idx="64">
                  <c:v>9.0999999999999998E-2</c:v>
                </c:pt>
                <c:pt idx="65">
                  <c:v>5.6500000000000002E-2</c:v>
                </c:pt>
                <c:pt idx="66">
                  <c:v>3.5349999999999999E-2</c:v>
                </c:pt>
                <c:pt idx="67">
                  <c:v>2.205E-2</c:v>
                </c:pt>
                <c:pt idx="68">
                  <c:v>1.37E-2</c:v>
                </c:pt>
                <c:pt idx="69">
                  <c:v>8.5500000000000003E-3</c:v>
                </c:pt>
                <c:pt idx="70">
                  <c:v>5.3499999999999997E-3</c:v>
                </c:pt>
                <c:pt idx="71">
                  <c:v>3.32E-3</c:v>
                </c:pt>
                <c:pt idx="72">
                  <c:v>2.0699999999999998E-3</c:v>
                </c:pt>
                <c:pt idx="73">
                  <c:v>1.2899999999999999E-3</c:v>
                </c:pt>
                <c:pt idx="74" formatCode="0.00E+00">
                  <c:v>8.0500000000000005E-4</c:v>
                </c:pt>
                <c:pt idx="75" formatCode="0.00E+00">
                  <c:v>5.0000000000000001E-4</c:v>
                </c:pt>
                <c:pt idx="76">
                  <c:v>0.2</c:v>
                </c:pt>
                <c:pt idx="77">
                  <c:v>0.12479999999999999</c:v>
                </c:pt>
                <c:pt idx="78">
                  <c:v>7.7600000000000002E-2</c:v>
                </c:pt>
                <c:pt idx="79">
                  <c:v>4.8399999999999999E-2</c:v>
                </c:pt>
                <c:pt idx="80">
                  <c:v>3.0120000000000001E-2</c:v>
                </c:pt>
                <c:pt idx="81">
                  <c:v>1.8759999999999999E-2</c:v>
                </c:pt>
                <c:pt idx="82">
                  <c:v>1.1679999999999999E-2</c:v>
                </c:pt>
                <c:pt idx="83">
                  <c:v>7.28E-3</c:v>
                </c:pt>
                <c:pt idx="84">
                  <c:v>4.5199999999999997E-3</c:v>
                </c:pt>
                <c:pt idx="85">
                  <c:v>2.8300000000000001E-3</c:v>
                </c:pt>
                <c:pt idx="86">
                  <c:v>1.7600000000000001E-3</c:v>
                </c:pt>
                <c:pt idx="87">
                  <c:v>1.1000000000000001E-3</c:v>
                </c:pt>
                <c:pt idx="88" formatCode="0.00E+00">
                  <c:v>6.8400000000000004E-4</c:v>
                </c:pt>
                <c:pt idx="89" formatCode="0.00E+00">
                  <c:v>4.28E-4</c:v>
                </c:pt>
                <c:pt idx="90" formatCode="0.00E+00">
                  <c:v>2.656E-4</c:v>
                </c:pt>
                <c:pt idx="91" formatCode="0.00E+00">
                  <c:v>1.6559999999999999E-4</c:v>
                </c:pt>
                <c:pt idx="92" formatCode="0.00E+00">
                  <c:v>1.032E-4</c:v>
                </c:pt>
                <c:pt idx="93" formatCode="0.00E+00">
                  <c:v>6.4399999999999993E-5</c:v>
                </c:pt>
                <c:pt idx="94" formatCode="0.00E+00">
                  <c:v>4.0000000000000003E-5</c:v>
                </c:pt>
              </c:numCache>
            </c:numRef>
          </c:xVal>
          <c:yVal>
            <c:numRef>
              <c:f>'40h'!$J$2:$J$96</c:f>
              <c:numCache>
                <c:formatCode>General</c:formatCode>
                <c:ptCount val="95"/>
                <c:pt idx="0">
                  <c:v>18458143.891438954</c:v>
                </c:pt>
                <c:pt idx="1">
                  <c:v>18458143.744302921</c:v>
                </c:pt>
                <c:pt idx="2">
                  <c:v>18458143.362029396</c:v>
                </c:pt>
                <c:pt idx="3">
                  <c:v>18458142.383185331</c:v>
                </c:pt>
                <c:pt idx="4">
                  <c:v>18458139.848465402</c:v>
                </c:pt>
                <c:pt idx="5">
                  <c:v>18458133.321553342</c:v>
                </c:pt>
                <c:pt idx="6">
                  <c:v>18458116.47544603</c:v>
                </c:pt>
                <c:pt idx="7">
                  <c:v>18458073.172897886</c:v>
                </c:pt>
                <c:pt idx="8">
                  <c:v>18457960.292940482</c:v>
                </c:pt>
                <c:pt idx="9">
                  <c:v>18457674.740983959</c:v>
                </c:pt>
                <c:pt idx="10">
                  <c:v>18456938.020460058</c:v>
                </c:pt>
                <c:pt idx="11">
                  <c:v>18455020.47454147</c:v>
                </c:pt>
                <c:pt idx="12">
                  <c:v>18450127.589296088</c:v>
                </c:pt>
                <c:pt idx="13">
                  <c:v>18437690.633169428</c:v>
                </c:pt>
                <c:pt idx="14">
                  <c:v>18405172.085614</c:v>
                </c:pt>
                <c:pt idx="15">
                  <c:v>18322794.602914955</c:v>
                </c:pt>
                <c:pt idx="16">
                  <c:v>18115541.242843613</c:v>
                </c:pt>
                <c:pt idx="17">
                  <c:v>17614775.221820891</c:v>
                </c:pt>
                <c:pt idx="18">
                  <c:v>16482104.267075358</c:v>
                </c:pt>
                <c:pt idx="19">
                  <c:v>18458089.942823824</c:v>
                </c:pt>
                <c:pt idx="20">
                  <c:v>18458005.193794079</c:v>
                </c:pt>
                <c:pt idx="21">
                  <c:v>18457785.013135023</c:v>
                </c:pt>
                <c:pt idx="22">
                  <c:v>18457221.257577408</c:v>
                </c:pt>
                <c:pt idx="23">
                  <c:v>18455761.650321878</c:v>
                </c:pt>
                <c:pt idx="24">
                  <c:v>18452004.747409079</c:v>
                </c:pt>
                <c:pt idx="25">
                  <c:v>18442318.670571428</c:v>
                </c:pt>
                <c:pt idx="26">
                  <c:v>18417490.530558195</c:v>
                </c:pt>
                <c:pt idx="27">
                  <c:v>18353236.816433016</c:v>
                </c:pt>
                <c:pt idx="28">
                  <c:v>18193644.855547816</c:v>
                </c:pt>
                <c:pt idx="29">
                  <c:v>17800351.334277686</c:v>
                </c:pt>
                <c:pt idx="30">
                  <c:v>16885170.744543098</c:v>
                </c:pt>
                <c:pt idx="31">
                  <c:v>15067791.208179059</c:v>
                </c:pt>
                <c:pt idx="32">
                  <c:v>12227828.361061409</c:v>
                </c:pt>
                <c:pt idx="33">
                  <c:v>8880328.3594268728</c:v>
                </c:pt>
                <c:pt idx="34">
                  <c:v>5975673.56028987</c:v>
                </c:pt>
                <c:pt idx="35">
                  <c:v>3849396.3510651439</c:v>
                </c:pt>
                <c:pt idx="36">
                  <c:v>2434687.4496158725</c:v>
                </c:pt>
                <c:pt idx="37">
                  <c:v>1520373.6637768319</c:v>
                </c:pt>
                <c:pt idx="38">
                  <c:v>18424459.742774308</c:v>
                </c:pt>
                <c:pt idx="39">
                  <c:v>18372005.091161933</c:v>
                </c:pt>
                <c:pt idx="40">
                  <c:v>18237789.527294617</c:v>
                </c:pt>
                <c:pt idx="41">
                  <c:v>17907092.909581043</c:v>
                </c:pt>
                <c:pt idx="42">
                  <c:v>17127883.253512349</c:v>
                </c:pt>
                <c:pt idx="43">
                  <c:v>15511803.829689059</c:v>
                </c:pt>
                <c:pt idx="44">
                  <c:v>12819755.12579095</c:v>
                </c:pt>
                <c:pt idx="45">
                  <c:v>9516269.7212935165</c:v>
                </c:pt>
                <c:pt idx="46">
                  <c:v>6459495.97634508</c:v>
                </c:pt>
                <c:pt idx="47">
                  <c:v>4201048.8733996395</c:v>
                </c:pt>
                <c:pt idx="48">
                  <c:v>2662931.0435245992</c:v>
                </c:pt>
                <c:pt idx="49">
                  <c:v>1665193.2861740419</c:v>
                </c:pt>
                <c:pt idx="50">
                  <c:v>1041817.9697515417</c:v>
                </c:pt>
                <c:pt idx="51">
                  <c:v>652530.52860305586</c:v>
                </c:pt>
                <c:pt idx="52">
                  <c:v>405090.51481776941</c:v>
                </c:pt>
                <c:pt idx="53">
                  <c:v>252608.68352416175</c:v>
                </c:pt>
                <c:pt idx="54">
                  <c:v>157431.82032762672</c:v>
                </c:pt>
                <c:pt idx="55">
                  <c:v>98244.519409547356</c:v>
                </c:pt>
                <c:pt idx="56">
                  <c:v>61021.971532670868</c:v>
                </c:pt>
                <c:pt idx="57">
                  <c:v>11759105.536424987</c:v>
                </c:pt>
                <c:pt idx="58">
                  <c:v>8460570.3317150529</c:v>
                </c:pt>
                <c:pt idx="59">
                  <c:v>5636440.1643874943</c:v>
                </c:pt>
                <c:pt idx="60">
                  <c:v>3620147.9081509579</c:v>
                </c:pt>
                <c:pt idx="61">
                  <c:v>2279896.623273734</c:v>
                </c:pt>
                <c:pt idx="62">
                  <c:v>1426692.1428168258</c:v>
                </c:pt>
                <c:pt idx="63">
                  <c:v>889889.65172688721</c:v>
                </c:pt>
                <c:pt idx="64">
                  <c:v>555051.85091457283</c:v>
                </c:pt>
                <c:pt idx="65">
                  <c:v>344715.89322323177</c:v>
                </c:pt>
                <c:pt idx="66">
                  <c:v>215699.11883430765</c:v>
                </c:pt>
                <c:pt idx="67">
                  <c:v>134550.60759417183</c:v>
                </c:pt>
                <c:pt idx="68">
                  <c:v>83599.700391253471</c:v>
                </c:pt>
                <c:pt idx="69">
                  <c:v>52173.862349180039</c:v>
                </c:pt>
                <c:pt idx="70">
                  <c:v>32646.882111580027</c:v>
                </c:pt>
                <c:pt idx="71">
                  <c:v>20259.393057546982</c:v>
                </c:pt>
                <c:pt idx="72">
                  <c:v>12631.614177651392</c:v>
                </c:pt>
                <c:pt idx="73">
                  <c:v>7871.876629427923</c:v>
                </c:pt>
                <c:pt idx="74">
                  <c:v>4912.2953787212446</c:v>
                </c:pt>
                <c:pt idx="75">
                  <c:v>3051.1152084280375</c:v>
                </c:pt>
                <c:pt idx="76">
                  <c:v>1217787.0371282899</c:v>
                </c:pt>
                <c:pt idx="77">
                  <c:v>760911.00101692358</c:v>
                </c:pt>
                <c:pt idx="78">
                  <c:v>473377.33589560777</c:v>
                </c:pt>
                <c:pt idx="79">
                  <c:v>295310.15441168053</c:v>
                </c:pt>
                <c:pt idx="80">
                  <c:v>183790.07111433847</c:v>
                </c:pt>
                <c:pt idx="81">
                  <c:v>114475.6425470605</c:v>
                </c:pt>
                <c:pt idx="82">
                  <c:v>71273.52088924477</c:v>
                </c:pt>
                <c:pt idx="83">
                  <c:v>44424.109379121226</c:v>
                </c:pt>
                <c:pt idx="84">
                  <c:v>27582.051066428743</c:v>
                </c:pt>
                <c:pt idx="85">
                  <c:v>17269.304757427173</c:v>
                </c:pt>
                <c:pt idx="86">
                  <c:v>10739.92386237866</c:v>
                </c:pt>
                <c:pt idx="87">
                  <c:v>6712.4531063949707</c:v>
                </c:pt>
                <c:pt idx="88">
                  <c:v>4173.9255554376814</c:v>
                </c:pt>
                <c:pt idx="89">
                  <c:v>2611.7546279507897</c:v>
                </c:pt>
                <c:pt idx="90">
                  <c:v>1620.7524146114913</c:v>
                </c:pt>
                <c:pt idx="91">
                  <c:v>1010.5293693227185</c:v>
                </c:pt>
                <c:pt idx="92">
                  <c:v>629.75018725661118</c:v>
                </c:pt>
                <c:pt idx="93">
                  <c:v>392.98364412536807</c:v>
                </c:pt>
                <c:pt idx="94">
                  <c:v>244.08921998762375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840448"/>
        <c:axId val="46899584"/>
      </c:scatterChart>
      <c:valAx>
        <c:axId val="46840448"/>
        <c:scaling>
          <c:logBase val="10"/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46899584"/>
        <c:crosses val="autoZero"/>
        <c:crossBetween val="midCat"/>
      </c:valAx>
      <c:valAx>
        <c:axId val="46899584"/>
        <c:scaling>
          <c:logBase val="10"/>
          <c:orientation val="minMax"/>
        </c:scaling>
        <c:delete val="0"/>
        <c:axPos val="l"/>
        <c:majorGridlines/>
        <c:numFmt formatCode="0.00E+00" sourceLinked="1"/>
        <c:majorTickMark val="out"/>
        <c:minorTickMark val="none"/>
        <c:tickLblPos val="nextTo"/>
        <c:crossAx val="46840448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0.xml"/><Relationship Id="rId1" Type="http://schemas.openxmlformats.org/officeDocument/2006/relationships/chart" Target="../charts/chart19.xm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2.xml"/><Relationship Id="rId1" Type="http://schemas.openxmlformats.org/officeDocument/2006/relationships/chart" Target="../charts/chart21.xml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4.xml"/><Relationship Id="rId1" Type="http://schemas.openxmlformats.org/officeDocument/2006/relationships/chart" Target="../charts/chart23.xml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6.xml"/><Relationship Id="rId1" Type="http://schemas.openxmlformats.org/officeDocument/2006/relationships/chart" Target="../charts/chart25.xml"/></Relationships>
</file>

<file path=xl/drawings/_rels/drawing1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8.xml"/><Relationship Id="rId1" Type="http://schemas.openxmlformats.org/officeDocument/2006/relationships/chart" Target="../charts/chart27.xml"/></Relationships>
</file>

<file path=xl/drawings/_rels/drawing1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0.xml"/><Relationship Id="rId1" Type="http://schemas.openxmlformats.org/officeDocument/2006/relationships/chart" Target="../charts/chart29.xml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1.xml"/></Relationships>
</file>

<file path=xl/drawings/_rels/drawing1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3.xml"/><Relationship Id="rId1" Type="http://schemas.openxmlformats.org/officeDocument/2006/relationships/chart" Target="../charts/chart32.xml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4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2.xml"/><Relationship Id="rId1" Type="http://schemas.openxmlformats.org/officeDocument/2006/relationships/chart" Target="../charts/chart11.xm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6.xml"/><Relationship Id="rId1" Type="http://schemas.openxmlformats.org/officeDocument/2006/relationships/chart" Target="../charts/chart15.xm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8.xml"/><Relationship Id="rId1" Type="http://schemas.openxmlformats.org/officeDocument/2006/relationships/chart" Target="../charts/chart1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327660</xdr:colOff>
      <xdr:row>12</xdr:row>
      <xdr:rowOff>95250</xdr:rowOff>
    </xdr:from>
    <xdr:to>
      <xdr:col>26</xdr:col>
      <xdr:colOff>350520</xdr:colOff>
      <xdr:row>39</xdr:row>
      <xdr:rowOff>38100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403860</xdr:colOff>
      <xdr:row>42</xdr:row>
      <xdr:rowOff>7620</xdr:rowOff>
    </xdr:from>
    <xdr:to>
      <xdr:col>26</xdr:col>
      <xdr:colOff>426720</xdr:colOff>
      <xdr:row>68</xdr:row>
      <xdr:rowOff>133350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327660</xdr:colOff>
      <xdr:row>12</xdr:row>
      <xdr:rowOff>95250</xdr:rowOff>
    </xdr:from>
    <xdr:to>
      <xdr:col>26</xdr:col>
      <xdr:colOff>350520</xdr:colOff>
      <xdr:row>39</xdr:row>
      <xdr:rowOff>38100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403860</xdr:colOff>
      <xdr:row>42</xdr:row>
      <xdr:rowOff>7620</xdr:rowOff>
    </xdr:from>
    <xdr:to>
      <xdr:col>26</xdr:col>
      <xdr:colOff>426720</xdr:colOff>
      <xdr:row>68</xdr:row>
      <xdr:rowOff>133350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327660</xdr:colOff>
      <xdr:row>12</xdr:row>
      <xdr:rowOff>95250</xdr:rowOff>
    </xdr:from>
    <xdr:to>
      <xdr:col>23</xdr:col>
      <xdr:colOff>350520</xdr:colOff>
      <xdr:row>39</xdr:row>
      <xdr:rowOff>38100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403860</xdr:colOff>
      <xdr:row>42</xdr:row>
      <xdr:rowOff>7620</xdr:rowOff>
    </xdr:from>
    <xdr:to>
      <xdr:col>23</xdr:col>
      <xdr:colOff>426720</xdr:colOff>
      <xdr:row>68</xdr:row>
      <xdr:rowOff>133350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327660</xdr:colOff>
      <xdr:row>12</xdr:row>
      <xdr:rowOff>95250</xdr:rowOff>
    </xdr:from>
    <xdr:to>
      <xdr:col>26</xdr:col>
      <xdr:colOff>350520</xdr:colOff>
      <xdr:row>39</xdr:row>
      <xdr:rowOff>38100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403860</xdr:colOff>
      <xdr:row>42</xdr:row>
      <xdr:rowOff>7620</xdr:rowOff>
    </xdr:from>
    <xdr:to>
      <xdr:col>26</xdr:col>
      <xdr:colOff>426720</xdr:colOff>
      <xdr:row>68</xdr:row>
      <xdr:rowOff>133350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327660</xdr:colOff>
      <xdr:row>12</xdr:row>
      <xdr:rowOff>95250</xdr:rowOff>
    </xdr:from>
    <xdr:to>
      <xdr:col>26</xdr:col>
      <xdr:colOff>350520</xdr:colOff>
      <xdr:row>39</xdr:row>
      <xdr:rowOff>38100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403860</xdr:colOff>
      <xdr:row>42</xdr:row>
      <xdr:rowOff>7620</xdr:rowOff>
    </xdr:from>
    <xdr:to>
      <xdr:col>26</xdr:col>
      <xdr:colOff>426720</xdr:colOff>
      <xdr:row>68</xdr:row>
      <xdr:rowOff>133350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327660</xdr:colOff>
      <xdr:row>12</xdr:row>
      <xdr:rowOff>95250</xdr:rowOff>
    </xdr:from>
    <xdr:to>
      <xdr:col>26</xdr:col>
      <xdr:colOff>350520</xdr:colOff>
      <xdr:row>39</xdr:row>
      <xdr:rowOff>38100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403860</xdr:colOff>
      <xdr:row>42</xdr:row>
      <xdr:rowOff>7620</xdr:rowOff>
    </xdr:from>
    <xdr:to>
      <xdr:col>26</xdr:col>
      <xdr:colOff>426720</xdr:colOff>
      <xdr:row>68</xdr:row>
      <xdr:rowOff>133350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327660</xdr:colOff>
      <xdr:row>12</xdr:row>
      <xdr:rowOff>95250</xdr:rowOff>
    </xdr:from>
    <xdr:to>
      <xdr:col>26</xdr:col>
      <xdr:colOff>350520</xdr:colOff>
      <xdr:row>39</xdr:row>
      <xdr:rowOff>38100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403860</xdr:colOff>
      <xdr:row>42</xdr:row>
      <xdr:rowOff>7620</xdr:rowOff>
    </xdr:from>
    <xdr:to>
      <xdr:col>26</xdr:col>
      <xdr:colOff>426720</xdr:colOff>
      <xdr:row>68</xdr:row>
      <xdr:rowOff>133350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76200</xdr:colOff>
      <xdr:row>8</xdr:row>
      <xdr:rowOff>163830</xdr:rowOff>
    </xdr:from>
    <xdr:to>
      <xdr:col>15</xdr:col>
      <xdr:colOff>381000</xdr:colOff>
      <xdr:row>23</xdr:row>
      <xdr:rowOff>163830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327660</xdr:colOff>
      <xdr:row>12</xdr:row>
      <xdr:rowOff>95250</xdr:rowOff>
    </xdr:from>
    <xdr:to>
      <xdr:col>23</xdr:col>
      <xdr:colOff>350520</xdr:colOff>
      <xdr:row>39</xdr:row>
      <xdr:rowOff>38100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403860</xdr:colOff>
      <xdr:row>42</xdr:row>
      <xdr:rowOff>7620</xdr:rowOff>
    </xdr:from>
    <xdr:to>
      <xdr:col>23</xdr:col>
      <xdr:colOff>426720</xdr:colOff>
      <xdr:row>68</xdr:row>
      <xdr:rowOff>133350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26</xdr:row>
      <xdr:rowOff>144780</xdr:rowOff>
    </xdr:from>
    <xdr:to>
      <xdr:col>11</xdr:col>
      <xdr:colOff>236220</xdr:colOff>
      <xdr:row>41</xdr:row>
      <xdr:rowOff>144780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327660</xdr:colOff>
      <xdr:row>12</xdr:row>
      <xdr:rowOff>95250</xdr:rowOff>
    </xdr:from>
    <xdr:to>
      <xdr:col>26</xdr:col>
      <xdr:colOff>350520</xdr:colOff>
      <xdr:row>39</xdr:row>
      <xdr:rowOff>38100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403860</xdr:colOff>
      <xdr:row>42</xdr:row>
      <xdr:rowOff>7620</xdr:rowOff>
    </xdr:from>
    <xdr:to>
      <xdr:col>26</xdr:col>
      <xdr:colOff>426720</xdr:colOff>
      <xdr:row>68</xdr:row>
      <xdr:rowOff>133350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327660</xdr:colOff>
      <xdr:row>12</xdr:row>
      <xdr:rowOff>95250</xdr:rowOff>
    </xdr:from>
    <xdr:to>
      <xdr:col>26</xdr:col>
      <xdr:colOff>350520</xdr:colOff>
      <xdr:row>39</xdr:row>
      <xdr:rowOff>38100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403860</xdr:colOff>
      <xdr:row>42</xdr:row>
      <xdr:rowOff>7620</xdr:rowOff>
    </xdr:from>
    <xdr:to>
      <xdr:col>26</xdr:col>
      <xdr:colOff>426720</xdr:colOff>
      <xdr:row>68</xdr:row>
      <xdr:rowOff>133350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327660</xdr:colOff>
      <xdr:row>12</xdr:row>
      <xdr:rowOff>95250</xdr:rowOff>
    </xdr:from>
    <xdr:to>
      <xdr:col>26</xdr:col>
      <xdr:colOff>350520</xdr:colOff>
      <xdr:row>39</xdr:row>
      <xdr:rowOff>38100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403860</xdr:colOff>
      <xdr:row>42</xdr:row>
      <xdr:rowOff>7620</xdr:rowOff>
    </xdr:from>
    <xdr:to>
      <xdr:col>26</xdr:col>
      <xdr:colOff>426720</xdr:colOff>
      <xdr:row>68</xdr:row>
      <xdr:rowOff>133350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327660</xdr:colOff>
      <xdr:row>12</xdr:row>
      <xdr:rowOff>95250</xdr:rowOff>
    </xdr:from>
    <xdr:to>
      <xdr:col>26</xdr:col>
      <xdr:colOff>350520</xdr:colOff>
      <xdr:row>39</xdr:row>
      <xdr:rowOff>38100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403860</xdr:colOff>
      <xdr:row>42</xdr:row>
      <xdr:rowOff>7620</xdr:rowOff>
    </xdr:from>
    <xdr:to>
      <xdr:col>26</xdr:col>
      <xdr:colOff>426720</xdr:colOff>
      <xdr:row>68</xdr:row>
      <xdr:rowOff>133350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327660</xdr:colOff>
      <xdr:row>12</xdr:row>
      <xdr:rowOff>95250</xdr:rowOff>
    </xdr:from>
    <xdr:to>
      <xdr:col>26</xdr:col>
      <xdr:colOff>350520</xdr:colOff>
      <xdr:row>39</xdr:row>
      <xdr:rowOff>38100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403860</xdr:colOff>
      <xdr:row>42</xdr:row>
      <xdr:rowOff>7620</xdr:rowOff>
    </xdr:from>
    <xdr:to>
      <xdr:col>26</xdr:col>
      <xdr:colOff>426720</xdr:colOff>
      <xdr:row>68</xdr:row>
      <xdr:rowOff>133350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327660</xdr:colOff>
      <xdr:row>12</xdr:row>
      <xdr:rowOff>95250</xdr:rowOff>
    </xdr:from>
    <xdr:to>
      <xdr:col>26</xdr:col>
      <xdr:colOff>350520</xdr:colOff>
      <xdr:row>39</xdr:row>
      <xdr:rowOff>38100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403860</xdr:colOff>
      <xdr:row>42</xdr:row>
      <xdr:rowOff>7620</xdr:rowOff>
    </xdr:from>
    <xdr:to>
      <xdr:col>26</xdr:col>
      <xdr:colOff>426720</xdr:colOff>
      <xdr:row>68</xdr:row>
      <xdr:rowOff>133350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327660</xdr:colOff>
      <xdr:row>12</xdr:row>
      <xdr:rowOff>95250</xdr:rowOff>
    </xdr:from>
    <xdr:to>
      <xdr:col>26</xdr:col>
      <xdr:colOff>350520</xdr:colOff>
      <xdr:row>39</xdr:row>
      <xdr:rowOff>38100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403860</xdr:colOff>
      <xdr:row>42</xdr:row>
      <xdr:rowOff>7620</xdr:rowOff>
    </xdr:from>
    <xdr:to>
      <xdr:col>26</xdr:col>
      <xdr:colOff>426720</xdr:colOff>
      <xdr:row>68</xdr:row>
      <xdr:rowOff>133350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327660</xdr:colOff>
      <xdr:row>12</xdr:row>
      <xdr:rowOff>95250</xdr:rowOff>
    </xdr:from>
    <xdr:to>
      <xdr:col>26</xdr:col>
      <xdr:colOff>350520</xdr:colOff>
      <xdr:row>39</xdr:row>
      <xdr:rowOff>38100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403860</xdr:colOff>
      <xdr:row>42</xdr:row>
      <xdr:rowOff>7620</xdr:rowOff>
    </xdr:from>
    <xdr:to>
      <xdr:col>26</xdr:col>
      <xdr:colOff>426720</xdr:colOff>
      <xdr:row>68</xdr:row>
      <xdr:rowOff>133350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8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96"/>
  <sheetViews>
    <sheetView topLeftCell="A34" zoomScale="70" zoomScaleNormal="70" workbookViewId="0">
      <selection activeCell="K96" sqref="K2:K96"/>
    </sheetView>
  </sheetViews>
  <sheetFormatPr defaultRowHeight="14.4"/>
  <cols>
    <col min="1" max="1" width="11.5546875" style="9" bestFit="1" customWidth="1"/>
    <col min="2" max="15" width="8.88671875" style="9"/>
    <col min="16" max="16" width="13.77734375" style="9" customWidth="1"/>
    <col min="17" max="18" width="8.88671875" style="9"/>
    <col min="19" max="19" width="10.109375" style="9" bestFit="1" customWidth="1"/>
    <col min="20" max="16384" width="8.88671875" style="9"/>
  </cols>
  <sheetData>
    <row r="1" spans="1:23">
      <c r="A1" s="9" t="s">
        <v>19</v>
      </c>
      <c r="B1" s="9" t="s">
        <v>20</v>
      </c>
      <c r="C1" s="9" t="s">
        <v>21</v>
      </c>
      <c r="E1" s="9" t="s">
        <v>0</v>
      </c>
      <c r="F1" s="9" t="s">
        <v>1</v>
      </c>
      <c r="H1" s="9" t="s">
        <v>27</v>
      </c>
      <c r="I1" s="9" t="s">
        <v>28</v>
      </c>
      <c r="J1" s="9" t="s">
        <v>25</v>
      </c>
      <c r="K1" s="9" t="s">
        <v>24</v>
      </c>
      <c r="L1" s="9" t="s">
        <v>30</v>
      </c>
      <c r="M1" s="9" t="s">
        <v>31</v>
      </c>
      <c r="O1" s="9" t="s">
        <v>42</v>
      </c>
      <c r="P1" s="5">
        <f>10^Q1</f>
        <v>18999568.195194393</v>
      </c>
      <c r="Q1" s="9">
        <v>7.2787437308172853</v>
      </c>
      <c r="R1" s="5"/>
      <c r="S1" s="11">
        <f>P1/10^6</f>
        <v>18.999568195194392</v>
      </c>
      <c r="T1" s="8" t="s">
        <v>44</v>
      </c>
    </row>
    <row r="2" spans="1:23">
      <c r="A2" s="15">
        <v>30000</v>
      </c>
      <c r="B2" s="13">
        <v>198440000</v>
      </c>
      <c r="C2" s="14">
        <v>16.54</v>
      </c>
      <c r="E2" s="5">
        <f>$P$1</f>
        <v>18999568.195194393</v>
      </c>
      <c r="F2" s="5">
        <f>A2*$P$2</f>
        <v>563788444156.94263</v>
      </c>
      <c r="H2" s="10">
        <f>E2*F2^2/(E2^2+F2^2)</f>
        <v>18999568.173617005</v>
      </c>
      <c r="I2" s="5">
        <f>E2^2*F2/(E2^2+F2^2)</f>
        <v>640.28199750293868</v>
      </c>
      <c r="J2" s="9">
        <f>(H2^2+I2^2)^0.5</f>
        <v>18999568.184405699</v>
      </c>
      <c r="K2" s="9">
        <f>DEGREES(ATAN(I2/H2))</f>
        <v>1.9308573650730905E-3</v>
      </c>
      <c r="L2" s="9">
        <f t="shared" ref="L2:M33" si="0">ABS((J2-B2)/B2)</f>
        <v>0.90425535081432329</v>
      </c>
      <c r="M2" s="9">
        <f t="shared" si="0"/>
        <v>0.99988326134431227</v>
      </c>
      <c r="O2" s="9" t="s">
        <v>43</v>
      </c>
      <c r="P2" s="5">
        <f>10^Q2</f>
        <v>18792948.138564754</v>
      </c>
      <c r="Q2" s="9">
        <v>7.2739949152722767</v>
      </c>
      <c r="R2" s="5"/>
      <c r="S2" s="11">
        <f>P2/10^6</f>
        <v>18.792948138564753</v>
      </c>
      <c r="T2" s="8" t="s">
        <v>45</v>
      </c>
    </row>
    <row r="3" spans="1:23">
      <c r="A3" s="15">
        <v>18720</v>
      </c>
      <c r="B3" s="13">
        <v>180320000</v>
      </c>
      <c r="C3" s="14">
        <v>17.59</v>
      </c>
      <c r="E3" s="5">
        <f t="shared" ref="E3:E66" si="1">$P$1</f>
        <v>18999568.195194393</v>
      </c>
      <c r="F3" s="5">
        <f t="shared" ref="F3:F66" si="2">A3*$P$2</f>
        <v>351803989153.93219</v>
      </c>
      <c r="H3" s="10">
        <f t="shared" ref="H3:H66" si="3">E3*F3^2/(E3^2+F3^2)</f>
        <v>18999568.139779095</v>
      </c>
      <c r="I3" s="5">
        <f t="shared" ref="I3:I66" si="4">E3^2*F3/(E3^2+F3^2)</f>
        <v>1026.0929428887937</v>
      </c>
      <c r="J3" s="9">
        <f t="shared" ref="J3:J66" si="5">(H3^2+I3^2)^0.5</f>
        <v>18999568.167486746</v>
      </c>
      <c r="K3" s="9">
        <f t="shared" ref="K3:K66" si="6">DEGREES(ATAN(I3/H3))</f>
        <v>3.0943226986006665E-3</v>
      </c>
      <c r="L3" s="9">
        <f t="shared" si="0"/>
        <v>0.89463416056185252</v>
      </c>
      <c r="M3" s="9">
        <f t="shared" si="0"/>
        <v>0.99982408625931773</v>
      </c>
      <c r="P3" s="5"/>
      <c r="R3" s="5"/>
      <c r="T3" s="8"/>
    </row>
    <row r="4" spans="1:23">
      <c r="A4" s="15">
        <v>11640</v>
      </c>
      <c r="B4" s="13">
        <v>163460000</v>
      </c>
      <c r="C4" s="14">
        <v>18.5</v>
      </c>
      <c r="E4" s="5">
        <f t="shared" si="1"/>
        <v>18999568.195194393</v>
      </c>
      <c r="F4" s="5">
        <f t="shared" si="2"/>
        <v>218749916332.89374</v>
      </c>
      <c r="H4" s="10">
        <f t="shared" si="3"/>
        <v>18999568.051864956</v>
      </c>
      <c r="I4" s="5">
        <f t="shared" si="4"/>
        <v>1650.2113231956616</v>
      </c>
      <c r="J4" s="9">
        <f t="shared" si="5"/>
        <v>18999568.123529676</v>
      </c>
      <c r="K4" s="9">
        <f t="shared" si="6"/>
        <v>4.9764364972904223E-3</v>
      </c>
      <c r="L4" s="9">
        <f t="shared" si="0"/>
        <v>0.88376625398550301</v>
      </c>
      <c r="M4" s="9">
        <f t="shared" si="0"/>
        <v>0.99973100343257892</v>
      </c>
      <c r="P4" s="5"/>
      <c r="R4" s="5"/>
      <c r="T4" s="8"/>
      <c r="W4" s="10"/>
    </row>
    <row r="5" spans="1:23">
      <c r="A5" s="15">
        <v>7260</v>
      </c>
      <c r="B5" s="13">
        <v>147740000</v>
      </c>
      <c r="C5" s="14">
        <v>19.55</v>
      </c>
      <c r="E5" s="5">
        <f t="shared" si="1"/>
        <v>18999568.195194393</v>
      </c>
      <c r="F5" s="5">
        <f t="shared" si="2"/>
        <v>136436803485.98012</v>
      </c>
      <c r="H5" s="10">
        <f t="shared" si="3"/>
        <v>18999567.826753255</v>
      </c>
      <c r="I5" s="5">
        <f t="shared" si="4"/>
        <v>2645.7933298086505</v>
      </c>
      <c r="J5" s="9">
        <f t="shared" si="5"/>
        <v>18999568.010973822</v>
      </c>
      <c r="K5" s="9">
        <f t="shared" si="6"/>
        <v>7.9787493938963706E-3</v>
      </c>
      <c r="L5" s="9">
        <f t="shared" si="0"/>
        <v>0.87139861912160665</v>
      </c>
      <c r="M5" s="9">
        <f t="shared" si="0"/>
        <v>0.99959187982639919</v>
      </c>
      <c r="P5" s="5"/>
      <c r="R5" s="5"/>
      <c r="T5" s="8"/>
    </row>
    <row r="6" spans="1:23">
      <c r="A6" s="15">
        <v>4518</v>
      </c>
      <c r="B6" s="13">
        <v>132800000</v>
      </c>
      <c r="C6" s="14">
        <v>20.399999999999999</v>
      </c>
      <c r="E6" s="5">
        <f t="shared" si="1"/>
        <v>18999568.195194393</v>
      </c>
      <c r="F6" s="5">
        <f t="shared" si="2"/>
        <v>84906539690.035553</v>
      </c>
      <c r="H6" s="10">
        <f t="shared" si="3"/>
        <v>18999567.243825633</v>
      </c>
      <c r="I6" s="5">
        <f t="shared" si="4"/>
        <v>4251.540280007559</v>
      </c>
      <c r="J6" s="9">
        <f t="shared" si="5"/>
        <v>18999567.719510008</v>
      </c>
      <c r="K6" s="9">
        <f t="shared" si="6"/>
        <v>1.2821097832509822E-2</v>
      </c>
      <c r="L6" s="9">
        <f t="shared" si="0"/>
        <v>0.85693096596754514</v>
      </c>
      <c r="M6" s="9">
        <f t="shared" si="0"/>
        <v>0.99937151481213182</v>
      </c>
      <c r="P6" s="5"/>
      <c r="R6" s="5"/>
      <c r="T6" s="8"/>
    </row>
    <row r="7" spans="1:23">
      <c r="A7" s="15">
        <v>2814.0000000000005</v>
      </c>
      <c r="B7" s="13">
        <v>119090000</v>
      </c>
      <c r="C7" s="14">
        <v>21.53</v>
      </c>
      <c r="E7" s="5">
        <f t="shared" si="1"/>
        <v>18999568.195194393</v>
      </c>
      <c r="F7" s="5">
        <f t="shared" si="2"/>
        <v>52883356061.921227</v>
      </c>
      <c r="H7" s="10">
        <f t="shared" si="3"/>
        <v>18999565.742784161</v>
      </c>
      <c r="I7" s="5">
        <f t="shared" si="4"/>
        <v>6826.0332151845751</v>
      </c>
      <c r="J7" s="9">
        <f t="shared" si="5"/>
        <v>18999566.968989238</v>
      </c>
      <c r="K7" s="9">
        <f t="shared" si="6"/>
        <v>2.058483243845953E-2</v>
      </c>
      <c r="L7" s="9">
        <f t="shared" si="0"/>
        <v>0.84046043354614797</v>
      </c>
      <c r="M7" s="9">
        <f t="shared" si="0"/>
        <v>0.99904390002608179</v>
      </c>
      <c r="P7" s="5"/>
      <c r="R7" s="5"/>
      <c r="T7" s="8"/>
    </row>
    <row r="8" spans="1:23">
      <c r="A8" s="15">
        <v>1752</v>
      </c>
      <c r="B8" s="13">
        <v>106040000</v>
      </c>
      <c r="C8" s="14">
        <v>22.43</v>
      </c>
      <c r="E8" s="5">
        <f t="shared" si="1"/>
        <v>18999568.195194393</v>
      </c>
      <c r="F8" s="5">
        <f t="shared" si="2"/>
        <v>32925245138.76545</v>
      </c>
      <c r="H8" s="10">
        <f t="shared" si="3"/>
        <v>18999561.868555982</v>
      </c>
      <c r="I8" s="5">
        <f t="shared" si="4"/>
        <v>10963.729195608343</v>
      </c>
      <c r="J8" s="9">
        <f t="shared" si="5"/>
        <v>18999565.031874921</v>
      </c>
      <c r="K8" s="9">
        <f t="shared" si="6"/>
        <v>3.3062622456955765E-2</v>
      </c>
      <c r="L8" s="9">
        <f t="shared" si="0"/>
        <v>0.82082643312075698</v>
      </c>
      <c r="M8" s="9">
        <f t="shared" si="0"/>
        <v>0.99852596422394313</v>
      </c>
      <c r="P8" s="5"/>
      <c r="R8" s="10"/>
      <c r="T8" s="10"/>
    </row>
    <row r="9" spans="1:23">
      <c r="A9" s="15">
        <v>1092</v>
      </c>
      <c r="B9" s="13">
        <v>94355000</v>
      </c>
      <c r="C9" s="14">
        <v>23.55</v>
      </c>
      <c r="E9" s="5">
        <f t="shared" si="1"/>
        <v>18999568.195194393</v>
      </c>
      <c r="F9" s="5">
        <f t="shared" si="2"/>
        <v>20521899367.31271</v>
      </c>
      <c r="H9" s="10">
        <f t="shared" si="3"/>
        <v>18999551.909896284</v>
      </c>
      <c r="I9" s="5">
        <f t="shared" si="4"/>
        <v>17590.149709299552</v>
      </c>
      <c r="J9" s="9">
        <f t="shared" si="5"/>
        <v>18999560.052543595</v>
      </c>
      <c r="K9" s="9">
        <f t="shared" si="6"/>
        <v>5.3045516871754753E-2</v>
      </c>
      <c r="L9" s="9">
        <f t="shared" si="0"/>
        <v>0.79863748553289604</v>
      </c>
      <c r="M9" s="9">
        <f t="shared" si="0"/>
        <v>0.99774753643856662</v>
      </c>
      <c r="P9" s="5"/>
      <c r="R9" s="10"/>
      <c r="T9" s="10"/>
    </row>
    <row r="10" spans="1:23">
      <c r="A10" s="15">
        <v>677.99999999999989</v>
      </c>
      <c r="B10" s="13">
        <v>82950000</v>
      </c>
      <c r="C10" s="14">
        <v>24.32</v>
      </c>
      <c r="E10" s="5">
        <f t="shared" si="1"/>
        <v>18999568.195194393</v>
      </c>
      <c r="F10" s="5">
        <f t="shared" si="2"/>
        <v>12741618837.946901</v>
      </c>
      <c r="H10" s="10">
        <f t="shared" si="3"/>
        <v>18999525.949640509</v>
      </c>
      <c r="I10" s="5">
        <f t="shared" si="4"/>
        <v>28330.998874451237</v>
      </c>
      <c r="J10" s="9">
        <f t="shared" si="5"/>
        <v>18999547.072405707</v>
      </c>
      <c r="K10" s="9">
        <f t="shared" si="6"/>
        <v>8.543610330598099E-2</v>
      </c>
      <c r="L10" s="9">
        <f t="shared" si="0"/>
        <v>0.77095181347310782</v>
      </c>
      <c r="M10" s="9">
        <f t="shared" si="0"/>
        <v>0.9964870023311686</v>
      </c>
      <c r="P10" s="5"/>
      <c r="R10" s="10"/>
      <c r="T10" s="10"/>
    </row>
    <row r="11" spans="1:23">
      <c r="A11" s="15">
        <v>424.2</v>
      </c>
      <c r="B11" s="13">
        <v>73040000</v>
      </c>
      <c r="C11" s="14">
        <v>25.43</v>
      </c>
      <c r="E11" s="5">
        <f t="shared" si="1"/>
        <v>18999568.195194393</v>
      </c>
      <c r="F11" s="5">
        <f t="shared" si="2"/>
        <v>7971968600.3791685</v>
      </c>
      <c r="H11" s="10">
        <f t="shared" si="3"/>
        <v>18999460.276280299</v>
      </c>
      <c r="I11" s="5">
        <f t="shared" si="4"/>
        <v>45281.355118973392</v>
      </c>
      <c r="J11" s="9">
        <f t="shared" si="5"/>
        <v>18999514.235660724</v>
      </c>
      <c r="K11" s="9">
        <f t="shared" si="6"/>
        <v>0.13655259618053867</v>
      </c>
      <c r="L11" s="9">
        <f t="shared" si="0"/>
        <v>0.73987521583158922</v>
      </c>
      <c r="M11" s="9">
        <f t="shared" si="0"/>
        <v>0.99463025575381281</v>
      </c>
    </row>
    <row r="12" spans="1:23">
      <c r="A12" s="15">
        <v>264.60000000000002</v>
      </c>
      <c r="B12" s="13">
        <v>63942000</v>
      </c>
      <c r="C12" s="14">
        <v>26.49</v>
      </c>
      <c r="E12" s="5">
        <f t="shared" si="1"/>
        <v>18999568.195194393</v>
      </c>
      <c r="F12" s="5">
        <f t="shared" si="2"/>
        <v>4972614077.4642344</v>
      </c>
      <c r="H12" s="10">
        <f t="shared" si="3"/>
        <v>18999290.827841315</v>
      </c>
      <c r="I12" s="5">
        <f t="shared" si="4"/>
        <v>72593.271088510024</v>
      </c>
      <c r="J12" s="9">
        <f t="shared" si="5"/>
        <v>18999429.511011705</v>
      </c>
      <c r="K12" s="9">
        <f t="shared" si="6"/>
        <v>0.21891700337895162</v>
      </c>
      <c r="L12" s="9">
        <f t="shared" si="0"/>
        <v>0.70286463496587992</v>
      </c>
      <c r="M12" s="9">
        <f t="shared" si="0"/>
        <v>0.99173586246210077</v>
      </c>
      <c r="O12" s="9" t="s">
        <v>29</v>
      </c>
      <c r="P12" s="11">
        <f>SUM(L2:L96)+SUM(M2:M96)</f>
        <v>112.90405313670851</v>
      </c>
    </row>
    <row r="13" spans="1:23">
      <c r="A13" s="15">
        <v>164.4</v>
      </c>
      <c r="B13" s="13">
        <v>55655000</v>
      </c>
      <c r="C13" s="14">
        <v>27.57</v>
      </c>
      <c r="E13" s="5">
        <f t="shared" si="1"/>
        <v>18999568.195194393</v>
      </c>
      <c r="F13" s="5">
        <f t="shared" si="2"/>
        <v>3089560673.9800458</v>
      </c>
      <c r="H13" s="10">
        <f t="shared" si="3"/>
        <v>18998849.704228453</v>
      </c>
      <c r="I13" s="5">
        <f t="shared" si="4"/>
        <v>116835.36226551175</v>
      </c>
      <c r="J13" s="9">
        <f t="shared" si="5"/>
        <v>18999208.946315035</v>
      </c>
      <c r="K13" s="9">
        <f t="shared" si="6"/>
        <v>0.35234179310648234</v>
      </c>
      <c r="L13" s="9">
        <f t="shared" si="0"/>
        <v>0.65862529967990235</v>
      </c>
      <c r="M13" s="9">
        <f t="shared" si="0"/>
        <v>0.98722010180970321</v>
      </c>
    </row>
    <row r="14" spans="1:23">
      <c r="A14" s="15">
        <v>102.60000000000001</v>
      </c>
      <c r="B14" s="13">
        <v>48230000</v>
      </c>
      <c r="C14" s="14">
        <v>28.72</v>
      </c>
      <c r="E14" s="5">
        <f t="shared" si="1"/>
        <v>18999568.195194393</v>
      </c>
      <c r="F14" s="5">
        <f t="shared" si="2"/>
        <v>1928156479.0167439</v>
      </c>
      <c r="H14" s="10">
        <f t="shared" si="3"/>
        <v>18997723.585554197</v>
      </c>
      <c r="I14" s="5">
        <f t="shared" si="4"/>
        <v>187198.78222811784</v>
      </c>
      <c r="J14" s="9">
        <f t="shared" si="5"/>
        <v>18998645.867987275</v>
      </c>
      <c r="K14" s="9">
        <f t="shared" si="6"/>
        <v>0.56455990537316525</v>
      </c>
      <c r="L14" s="9">
        <f t="shared" si="0"/>
        <v>0.60608239958558419</v>
      </c>
      <c r="M14" s="9">
        <f t="shared" si="0"/>
        <v>0.98034262167920727</v>
      </c>
    </row>
    <row r="15" spans="1:23">
      <c r="A15" s="15">
        <v>64.2</v>
      </c>
      <c r="B15" s="13">
        <v>41621000</v>
      </c>
      <c r="C15" s="14">
        <v>29.74</v>
      </c>
      <c r="E15" s="5">
        <f t="shared" si="1"/>
        <v>18999568.195194393</v>
      </c>
      <c r="F15" s="5">
        <f t="shared" si="2"/>
        <v>1206507270.4958572</v>
      </c>
      <c r="H15" s="10">
        <f t="shared" si="3"/>
        <v>18994857.731942281</v>
      </c>
      <c r="I15" s="5">
        <f t="shared" si="4"/>
        <v>299123.01704384299</v>
      </c>
      <c r="J15" s="9">
        <f t="shared" si="5"/>
        <v>18997212.817570183</v>
      </c>
      <c r="K15" s="9">
        <f t="shared" si="6"/>
        <v>0.90219522470350466</v>
      </c>
      <c r="L15" s="9">
        <f t="shared" si="0"/>
        <v>0.54356664141730893</v>
      </c>
      <c r="M15" s="9">
        <f t="shared" si="0"/>
        <v>0.96966391308999644</v>
      </c>
    </row>
    <row r="16" spans="1:23">
      <c r="A16" s="15">
        <v>39.840000000000003</v>
      </c>
      <c r="B16" s="13">
        <v>35720000</v>
      </c>
      <c r="C16" s="14">
        <v>30.98</v>
      </c>
      <c r="E16" s="5">
        <f t="shared" si="1"/>
        <v>18999568.195194393</v>
      </c>
      <c r="F16" s="5">
        <f t="shared" si="2"/>
        <v>748711053.84041989</v>
      </c>
      <c r="H16" s="10">
        <f t="shared" si="3"/>
        <v>18987341.104767714</v>
      </c>
      <c r="I16" s="5">
        <f t="shared" si="4"/>
        <v>481829.77974616928</v>
      </c>
      <c r="J16" s="9">
        <f t="shared" si="5"/>
        <v>18993453.666078001</v>
      </c>
      <c r="K16" s="9">
        <f t="shared" si="6"/>
        <v>1.4536468831504494</v>
      </c>
      <c r="L16" s="9">
        <f t="shared" si="0"/>
        <v>0.46826837440991037</v>
      </c>
      <c r="M16" s="9">
        <f t="shared" si="0"/>
        <v>0.95307789273239352</v>
      </c>
    </row>
    <row r="17" spans="1:13">
      <c r="A17" s="15">
        <v>24.84</v>
      </c>
      <c r="B17" s="13">
        <v>30576000</v>
      </c>
      <c r="C17" s="14">
        <v>32.21</v>
      </c>
      <c r="E17" s="5">
        <f t="shared" si="1"/>
        <v>18999568.195194393</v>
      </c>
      <c r="F17" s="5">
        <f t="shared" si="2"/>
        <v>466816831.76194847</v>
      </c>
      <c r="H17" s="10">
        <f t="shared" si="3"/>
        <v>18968147.241672181</v>
      </c>
      <c r="I17" s="5">
        <f t="shared" si="4"/>
        <v>772008.59637901152</v>
      </c>
      <c r="J17" s="9">
        <f t="shared" si="5"/>
        <v>18983851.217670217</v>
      </c>
      <c r="K17" s="9">
        <f t="shared" si="6"/>
        <v>2.3306669828001008</v>
      </c>
      <c r="L17" s="9">
        <f t="shared" si="0"/>
        <v>0.37912574510497721</v>
      </c>
      <c r="M17" s="9">
        <f t="shared" si="0"/>
        <v>0.92764150938217638</v>
      </c>
    </row>
    <row r="18" spans="1:13">
      <c r="A18" s="15">
        <v>15.48</v>
      </c>
      <c r="B18" s="13">
        <v>25944000</v>
      </c>
      <c r="C18" s="14">
        <v>33.51</v>
      </c>
      <c r="E18" s="5">
        <f t="shared" si="1"/>
        <v>18999568.195194393</v>
      </c>
      <c r="F18" s="5">
        <f t="shared" si="2"/>
        <v>290914837.18498242</v>
      </c>
      <c r="H18" s="10">
        <f t="shared" si="3"/>
        <v>18918872.388734106</v>
      </c>
      <c r="I18" s="5">
        <f t="shared" si="4"/>
        <v>1235586.3647386681</v>
      </c>
      <c r="J18" s="9">
        <f t="shared" si="5"/>
        <v>18959177.358892284</v>
      </c>
      <c r="K18" s="9">
        <f t="shared" si="6"/>
        <v>3.7366649278619239</v>
      </c>
      <c r="L18" s="9">
        <f t="shared" si="0"/>
        <v>0.26922689797670812</v>
      </c>
      <c r="M18" s="9">
        <f t="shared" si="0"/>
        <v>0.88849104960125558</v>
      </c>
    </row>
    <row r="19" spans="1:13">
      <c r="A19" s="15">
        <v>9.66</v>
      </c>
      <c r="B19" s="13">
        <v>21818000</v>
      </c>
      <c r="C19" s="14">
        <v>34.869999999999997</v>
      </c>
      <c r="E19" s="5">
        <f t="shared" si="1"/>
        <v>18999568.195194393</v>
      </c>
      <c r="F19" s="5">
        <f t="shared" si="2"/>
        <v>181539879.01853552</v>
      </c>
      <c r="H19" s="10">
        <f t="shared" si="3"/>
        <v>18793715.748988383</v>
      </c>
      <c r="I19" s="5">
        <f t="shared" si="4"/>
        <v>1966909.3421481561</v>
      </c>
      <c r="J19" s="9">
        <f t="shared" si="5"/>
        <v>18896361.660753734</v>
      </c>
      <c r="K19" s="9">
        <f t="shared" si="6"/>
        <v>5.9747006509257599</v>
      </c>
      <c r="L19" s="9">
        <f t="shared" si="0"/>
        <v>0.13390953979495213</v>
      </c>
      <c r="M19" s="9">
        <f t="shared" si="0"/>
        <v>0.82865785342914366</v>
      </c>
    </row>
    <row r="20" spans="1:13">
      <c r="A20" s="15">
        <v>6</v>
      </c>
      <c r="B20" s="13">
        <v>18467000</v>
      </c>
      <c r="C20" s="14">
        <v>36.25</v>
      </c>
      <c r="E20" s="5">
        <f t="shared" si="1"/>
        <v>18999568.195194393</v>
      </c>
      <c r="F20" s="5">
        <f t="shared" si="2"/>
        <v>112757688.83138853</v>
      </c>
      <c r="H20" s="10">
        <f t="shared" si="3"/>
        <v>18475026.282871276</v>
      </c>
      <c r="I20" s="5">
        <f t="shared" si="4"/>
        <v>3113025.1551564992</v>
      </c>
      <c r="J20" s="9">
        <f t="shared" si="5"/>
        <v>18735461.610790953</v>
      </c>
      <c r="K20" s="9">
        <f t="shared" si="6"/>
        <v>9.564444423585531</v>
      </c>
      <c r="L20" s="9">
        <f t="shared" si="0"/>
        <v>1.4537369945900961E-2</v>
      </c>
      <c r="M20" s="9">
        <f t="shared" si="0"/>
        <v>0.73615325728039915</v>
      </c>
    </row>
    <row r="21" spans="1:13">
      <c r="A21" s="15">
        <v>1250</v>
      </c>
      <c r="B21" s="13">
        <v>106930000</v>
      </c>
      <c r="C21" s="14">
        <v>23.23</v>
      </c>
      <c r="E21" s="5">
        <f t="shared" si="1"/>
        <v>18999568.195194393</v>
      </c>
      <c r="F21" s="5">
        <f t="shared" si="2"/>
        <v>23491185173.205944</v>
      </c>
      <c r="H21" s="10">
        <f t="shared" si="3"/>
        <v>18999555.766627569</v>
      </c>
      <c r="I21" s="5">
        <f t="shared" si="4"/>
        <v>15366.757905351538</v>
      </c>
      <c r="J21" s="9">
        <f t="shared" si="5"/>
        <v>18999561.980909966</v>
      </c>
      <c r="K21" s="9">
        <f t="shared" si="6"/>
        <v>4.6340566674731985E-2</v>
      </c>
      <c r="L21" s="9">
        <f t="shared" si="0"/>
        <v>0.82231775946030139</v>
      </c>
      <c r="M21" s="9">
        <f t="shared" si="0"/>
        <v>0.99800514133987372</v>
      </c>
    </row>
    <row r="22" spans="1:13">
      <c r="A22" s="15">
        <v>780</v>
      </c>
      <c r="B22" s="13">
        <v>92984000</v>
      </c>
      <c r="C22" s="14">
        <v>24.67</v>
      </c>
      <c r="E22" s="5">
        <f t="shared" si="1"/>
        <v>18999568.195194393</v>
      </c>
      <c r="F22" s="5">
        <f t="shared" si="2"/>
        <v>14658499548.080509</v>
      </c>
      <c r="H22" s="10">
        <f t="shared" si="3"/>
        <v>18999536.276036363</v>
      </c>
      <c r="I22" s="5">
        <f t="shared" si="4"/>
        <v>24626.189329240886</v>
      </c>
      <c r="J22" s="9">
        <f t="shared" si="5"/>
        <v>18999552.235608675</v>
      </c>
      <c r="K22" s="9">
        <f t="shared" si="6"/>
        <v>7.4263703251043492E-2</v>
      </c>
      <c r="L22" s="9">
        <f t="shared" si="0"/>
        <v>0.79566858561033438</v>
      </c>
      <c r="M22" s="9">
        <f t="shared" si="0"/>
        <v>0.99698971612277887</v>
      </c>
    </row>
    <row r="23" spans="1:13">
      <c r="A23" s="15">
        <v>484.99999999999994</v>
      </c>
      <c r="B23" s="13">
        <v>80898000</v>
      </c>
      <c r="C23" s="14">
        <v>25.73</v>
      </c>
      <c r="E23" s="5">
        <f t="shared" si="1"/>
        <v>18999568.195194393</v>
      </c>
      <c r="F23" s="5">
        <f t="shared" si="2"/>
        <v>9114579847.2039051</v>
      </c>
      <c r="H23" s="10">
        <f t="shared" si="3"/>
        <v>18999485.637796212</v>
      </c>
      <c r="I23" s="5">
        <f t="shared" si="4"/>
        <v>39604.899962521544</v>
      </c>
      <c r="J23" s="9">
        <f t="shared" si="5"/>
        <v>18999526.916450463</v>
      </c>
      <c r="K23" s="9">
        <f t="shared" si="6"/>
        <v>0.1194343032451109</v>
      </c>
      <c r="L23" s="9">
        <f t="shared" si="0"/>
        <v>0.76514219243429427</v>
      </c>
      <c r="M23" s="9">
        <f t="shared" si="0"/>
        <v>0.99535816932587984</v>
      </c>
    </row>
    <row r="24" spans="1:13">
      <c r="A24" s="15">
        <v>302.5</v>
      </c>
      <c r="B24" s="13">
        <v>70300000</v>
      </c>
      <c r="C24" s="14">
        <v>26.79</v>
      </c>
      <c r="E24" s="5">
        <f t="shared" si="1"/>
        <v>18999568.195194393</v>
      </c>
      <c r="F24" s="5">
        <f t="shared" si="2"/>
        <v>5684866811.9158382</v>
      </c>
      <c r="H24" s="10">
        <f t="shared" si="3"/>
        <v>18999355.975466691</v>
      </c>
      <c r="I24" s="5">
        <f t="shared" si="4"/>
        <v>63498.331880707854</v>
      </c>
      <c r="J24" s="9">
        <f t="shared" si="5"/>
        <v>18999462.085034236</v>
      </c>
      <c r="K24" s="9">
        <f t="shared" si="6"/>
        <v>0.19148927372537963</v>
      </c>
      <c r="L24" s="9">
        <f t="shared" si="0"/>
        <v>0.72973738143621281</v>
      </c>
      <c r="M24" s="9">
        <f t="shared" si="0"/>
        <v>0.99285221076053076</v>
      </c>
    </row>
    <row r="25" spans="1:13">
      <c r="A25" s="15">
        <v>188.25</v>
      </c>
      <c r="B25" s="13">
        <v>60876000</v>
      </c>
      <c r="C25" s="14">
        <v>27.78</v>
      </c>
      <c r="E25" s="5">
        <f t="shared" si="1"/>
        <v>18999568.195194393</v>
      </c>
      <c r="F25" s="5">
        <f t="shared" si="2"/>
        <v>3537772487.084815</v>
      </c>
      <c r="H25" s="10">
        <f t="shared" si="3"/>
        <v>18999020.2225652</v>
      </c>
      <c r="I25" s="5">
        <f t="shared" si="4"/>
        <v>102034.02894852431</v>
      </c>
      <c r="J25" s="9">
        <f t="shared" si="5"/>
        <v>18999294.206904236</v>
      </c>
      <c r="K25" s="9">
        <f t="shared" si="6"/>
        <v>0.30770339486290432</v>
      </c>
      <c r="L25" s="9">
        <f t="shared" si="0"/>
        <v>0.68790173127498144</v>
      </c>
      <c r="M25" s="9">
        <f t="shared" si="0"/>
        <v>0.98892356389982339</v>
      </c>
    </row>
    <row r="26" spans="1:13">
      <c r="A26" s="15">
        <v>117.25000000000001</v>
      </c>
      <c r="B26" s="13">
        <v>52399000</v>
      </c>
      <c r="C26" s="14">
        <v>28.85</v>
      </c>
      <c r="E26" s="5">
        <f t="shared" si="1"/>
        <v>18999568.195194393</v>
      </c>
      <c r="F26" s="5">
        <f t="shared" si="2"/>
        <v>2203473169.2467179</v>
      </c>
      <c r="H26" s="10">
        <f t="shared" si="3"/>
        <v>18998155.711733669</v>
      </c>
      <c r="I26" s="5">
        <f t="shared" si="4"/>
        <v>163812.63909439967</v>
      </c>
      <c r="J26" s="9">
        <f t="shared" si="5"/>
        <v>18998861.940337524</v>
      </c>
      <c r="K26" s="9">
        <f t="shared" si="6"/>
        <v>0.49402375672155519</v>
      </c>
      <c r="L26" s="9">
        <f t="shared" si="0"/>
        <v>0.63741937937102766</v>
      </c>
      <c r="M26" s="9">
        <f t="shared" si="0"/>
        <v>0.98287612628348153</v>
      </c>
    </row>
    <row r="27" spans="1:13">
      <c r="A27" s="15">
        <v>73</v>
      </c>
      <c r="B27" s="13">
        <v>44955000</v>
      </c>
      <c r="C27" s="14">
        <v>29.87</v>
      </c>
      <c r="E27" s="5">
        <f t="shared" si="1"/>
        <v>18999568.195194393</v>
      </c>
      <c r="F27" s="5">
        <f t="shared" si="2"/>
        <v>1371885214.115227</v>
      </c>
      <c r="H27" s="10">
        <f t="shared" si="3"/>
        <v>18995924.749075551</v>
      </c>
      <c r="I27" s="5">
        <f t="shared" si="4"/>
        <v>263079.12935238332</v>
      </c>
      <c r="J27" s="9">
        <f t="shared" si="5"/>
        <v>18997746.384791061</v>
      </c>
      <c r="K27" s="9">
        <f t="shared" si="6"/>
        <v>0.79345230120025068</v>
      </c>
      <c r="L27" s="9">
        <f t="shared" si="0"/>
        <v>0.57740526337913334</v>
      </c>
      <c r="M27" s="9">
        <f t="shared" si="0"/>
        <v>0.97343648137930194</v>
      </c>
    </row>
    <row r="28" spans="1:13">
      <c r="A28" s="15">
        <v>45.5</v>
      </c>
      <c r="B28" s="13">
        <v>38366000</v>
      </c>
      <c r="C28" s="14">
        <v>30.92</v>
      </c>
      <c r="E28" s="5">
        <f t="shared" si="1"/>
        <v>18999568.195194393</v>
      </c>
      <c r="F28" s="5">
        <f t="shared" si="2"/>
        <v>855079140.30469632</v>
      </c>
      <c r="H28" s="10">
        <f t="shared" si="3"/>
        <v>18990192.484356429</v>
      </c>
      <c r="I28" s="5">
        <f t="shared" si="4"/>
        <v>421955.62976525153</v>
      </c>
      <c r="J28" s="9">
        <f t="shared" si="5"/>
        <v>18994879.761304043</v>
      </c>
      <c r="K28" s="9">
        <f t="shared" si="6"/>
        <v>1.2728833164214377</v>
      </c>
      <c r="L28" s="9">
        <f t="shared" si="0"/>
        <v>0.50490330601824418</v>
      </c>
      <c r="M28" s="9">
        <f t="shared" si="0"/>
        <v>0.95883301046502467</v>
      </c>
    </row>
    <row r="29" spans="1:13">
      <c r="A29" s="15">
        <v>28.249999999999996</v>
      </c>
      <c r="B29" s="13">
        <v>32546000</v>
      </c>
      <c r="C29" s="14">
        <v>31.97</v>
      </c>
      <c r="E29" s="5">
        <f t="shared" si="1"/>
        <v>18999568.195194393</v>
      </c>
      <c r="F29" s="5">
        <f t="shared" si="2"/>
        <v>530900784.91445422</v>
      </c>
      <c r="H29" s="10">
        <f t="shared" si="3"/>
        <v>18975265.827050526</v>
      </c>
      <c r="I29" s="5">
        <f t="shared" si="4"/>
        <v>679075.76584404625</v>
      </c>
      <c r="J29" s="9">
        <f t="shared" si="5"/>
        <v>18987413.122987244</v>
      </c>
      <c r="K29" s="9">
        <f t="shared" si="6"/>
        <v>2.049593299511975</v>
      </c>
      <c r="L29" s="9">
        <f t="shared" si="0"/>
        <v>0.41659764262928639</v>
      </c>
      <c r="M29" s="9">
        <f t="shared" si="0"/>
        <v>0.93589010636496794</v>
      </c>
    </row>
    <row r="30" spans="1:13">
      <c r="A30" s="15">
        <v>17.675000000000001</v>
      </c>
      <c r="B30" s="13">
        <v>27472000</v>
      </c>
      <c r="C30" s="14">
        <v>33.090000000000003</v>
      </c>
      <c r="E30" s="5">
        <f t="shared" si="1"/>
        <v>18999568.195194393</v>
      </c>
      <c r="F30" s="5">
        <f t="shared" si="2"/>
        <v>332165358.34913206</v>
      </c>
      <c r="H30" s="10">
        <f t="shared" si="3"/>
        <v>18937609.261117078</v>
      </c>
      <c r="I30" s="5">
        <f t="shared" si="4"/>
        <v>1083214.6988439229</v>
      </c>
      <c r="J30" s="9">
        <f t="shared" si="5"/>
        <v>18968563.430332273</v>
      </c>
      <c r="K30" s="9">
        <f t="shared" si="6"/>
        <v>3.2737013896785214</v>
      </c>
      <c r="L30" s="9">
        <f t="shared" si="0"/>
        <v>0.30953103413176059</v>
      </c>
      <c r="M30" s="9">
        <f t="shared" si="0"/>
        <v>0.90106674555217525</v>
      </c>
    </row>
    <row r="31" spans="1:13">
      <c r="A31" s="15">
        <v>11.025</v>
      </c>
      <c r="B31" s="13">
        <v>23042000</v>
      </c>
      <c r="C31" s="14">
        <v>34.29</v>
      </c>
      <c r="E31" s="5">
        <f t="shared" si="1"/>
        <v>18999568.195194393</v>
      </c>
      <c r="F31" s="5">
        <f t="shared" si="2"/>
        <v>207192253.22767642</v>
      </c>
      <c r="H31" s="10">
        <f t="shared" si="3"/>
        <v>18841134.524180371</v>
      </c>
      <c r="I31" s="5">
        <f t="shared" si="4"/>
        <v>1727735.5436336305</v>
      </c>
      <c r="J31" s="9">
        <f t="shared" si="5"/>
        <v>18920185.524116736</v>
      </c>
      <c r="K31" s="9">
        <f t="shared" si="6"/>
        <v>5.2393805841378915</v>
      </c>
      <c r="L31" s="9">
        <f t="shared" si="0"/>
        <v>0.17888266972846384</v>
      </c>
      <c r="M31" s="9">
        <f t="shared" si="0"/>
        <v>0.84720383248358444</v>
      </c>
    </row>
    <row r="32" spans="1:13">
      <c r="A32" s="15">
        <v>6.8500000000000005</v>
      </c>
      <c r="B32" s="13">
        <v>19233000</v>
      </c>
      <c r="C32" s="14">
        <v>35.49</v>
      </c>
      <c r="E32" s="5">
        <f t="shared" si="1"/>
        <v>18999568.195194393</v>
      </c>
      <c r="F32" s="5">
        <f t="shared" si="2"/>
        <v>128731694.74916857</v>
      </c>
      <c r="H32" s="10">
        <f t="shared" si="3"/>
        <v>18594524.784143846</v>
      </c>
      <c r="I32" s="5">
        <f t="shared" si="4"/>
        <v>2744374.1992362379</v>
      </c>
      <c r="J32" s="9">
        <f t="shared" si="5"/>
        <v>18795955.461044628</v>
      </c>
      <c r="K32" s="9">
        <f t="shared" si="6"/>
        <v>8.3956987565422381</v>
      </c>
      <c r="L32" s="9">
        <f t="shared" si="0"/>
        <v>2.2723680078790196E-2</v>
      </c>
      <c r="M32" s="9">
        <f t="shared" si="0"/>
        <v>0.76343480539469599</v>
      </c>
    </row>
    <row r="33" spans="1:13">
      <c r="A33" s="15">
        <v>4.2750000000000004</v>
      </c>
      <c r="B33" s="13">
        <v>15947000</v>
      </c>
      <c r="C33" s="14">
        <v>36.770000000000003</v>
      </c>
      <c r="E33" s="5">
        <f t="shared" si="1"/>
        <v>18999568.195194393</v>
      </c>
      <c r="F33" s="5">
        <f t="shared" si="2"/>
        <v>80339853.292364329</v>
      </c>
      <c r="H33" s="10">
        <f t="shared" si="3"/>
        <v>17993250.698105391</v>
      </c>
      <c r="I33" s="5">
        <f t="shared" si="4"/>
        <v>4255223.0267063975</v>
      </c>
      <c r="J33" s="9">
        <f t="shared" si="5"/>
        <v>18489564.453817792</v>
      </c>
      <c r="K33" s="9">
        <f t="shared" si="6"/>
        <v>13.305424647661161</v>
      </c>
      <c r="L33" s="9">
        <f t="shared" si="0"/>
        <v>0.15943841812364659</v>
      </c>
      <c r="M33" s="9">
        <f t="shared" si="0"/>
        <v>0.63814455676744186</v>
      </c>
    </row>
    <row r="34" spans="1:13">
      <c r="A34" s="15">
        <v>2.6749999999999998</v>
      </c>
      <c r="B34" s="13">
        <v>13139000</v>
      </c>
      <c r="C34" s="14">
        <v>38.11</v>
      </c>
      <c r="E34" s="5">
        <f t="shared" si="1"/>
        <v>18999568.195194393</v>
      </c>
      <c r="F34" s="5">
        <f t="shared" si="2"/>
        <v>50271136.270660713</v>
      </c>
      <c r="H34" s="10">
        <f t="shared" si="3"/>
        <v>16624870.506321991</v>
      </c>
      <c r="I34" s="5">
        <f t="shared" si="4"/>
        <v>6283234.9605251756</v>
      </c>
      <c r="J34" s="9">
        <f t="shared" si="5"/>
        <v>17772601.411193036</v>
      </c>
      <c r="K34" s="9">
        <f t="shared" si="6"/>
        <v>20.703678814726672</v>
      </c>
      <c r="L34" s="9">
        <f t="shared" ref="L34:M65" si="7">ABS((J34-B34)/B34)</f>
        <v>0.35266012719332029</v>
      </c>
      <c r="M34" s="9">
        <f t="shared" si="7"/>
        <v>0.45673894477232557</v>
      </c>
    </row>
    <row r="35" spans="1:13">
      <c r="A35" s="15">
        <v>1.66</v>
      </c>
      <c r="B35" s="13">
        <v>10760000</v>
      </c>
      <c r="C35" s="14">
        <v>39.51</v>
      </c>
      <c r="E35" s="5">
        <f t="shared" si="1"/>
        <v>18999568.195194393</v>
      </c>
      <c r="F35" s="5">
        <f t="shared" si="2"/>
        <v>31196293.91001749</v>
      </c>
      <c r="H35" s="10">
        <f t="shared" si="3"/>
        <v>13858980.79034186</v>
      </c>
      <c r="I35" s="5">
        <f t="shared" si="4"/>
        <v>8440574.7490869705</v>
      </c>
      <c r="J35" s="9">
        <f t="shared" si="5"/>
        <v>16226972.935270129</v>
      </c>
      <c r="K35" s="9">
        <f t="shared" si="6"/>
        <v>31.342788247114669</v>
      </c>
      <c r="L35" s="9">
        <f t="shared" si="7"/>
        <v>0.50808298654926842</v>
      </c>
      <c r="M35" s="9">
        <f t="shared" si="7"/>
        <v>0.20671252221931991</v>
      </c>
    </row>
    <row r="36" spans="1:13">
      <c r="A36" s="15">
        <v>1.0349999999999999</v>
      </c>
      <c r="B36" s="13">
        <v>8750700</v>
      </c>
      <c r="C36" s="14">
        <v>40.97</v>
      </c>
      <c r="E36" s="5">
        <f t="shared" si="1"/>
        <v>18999568.195194393</v>
      </c>
      <c r="F36" s="5">
        <f t="shared" si="2"/>
        <v>19450701.323414519</v>
      </c>
      <c r="H36" s="10">
        <f t="shared" si="3"/>
        <v>9722673.4288460054</v>
      </c>
      <c r="I36" s="5">
        <f t="shared" si="4"/>
        <v>9497168.9595887493</v>
      </c>
      <c r="J36" s="9">
        <f t="shared" si="5"/>
        <v>13591416.293049235</v>
      </c>
      <c r="K36" s="9">
        <f t="shared" si="6"/>
        <v>44.327785251455566</v>
      </c>
      <c r="L36" s="9">
        <f t="shared" si="7"/>
        <v>0.5531804647684454</v>
      </c>
      <c r="M36" s="9">
        <f t="shared" si="7"/>
        <v>8.1957169915927927E-2</v>
      </c>
    </row>
    <row r="37" spans="1:13">
      <c r="A37" s="15">
        <v>0.64500000000000002</v>
      </c>
      <c r="B37" s="13">
        <v>7065200</v>
      </c>
      <c r="C37" s="14">
        <v>42.48</v>
      </c>
      <c r="E37" s="5">
        <f t="shared" si="1"/>
        <v>18999568.195194393</v>
      </c>
      <c r="F37" s="5">
        <f t="shared" si="2"/>
        <v>12121451.549374267</v>
      </c>
      <c r="H37" s="10">
        <f t="shared" si="3"/>
        <v>5496212.4131839434</v>
      </c>
      <c r="I37" s="5">
        <f t="shared" si="4"/>
        <v>8614946.9916375577</v>
      </c>
      <c r="J37" s="9">
        <f t="shared" si="5"/>
        <v>10218887.540215043</v>
      </c>
      <c r="K37" s="9">
        <f t="shared" si="6"/>
        <v>57.462709453287388</v>
      </c>
      <c r="L37" s="9">
        <f t="shared" si="7"/>
        <v>0.44636918136996029</v>
      </c>
      <c r="M37" s="9">
        <f t="shared" si="7"/>
        <v>0.35270031669697249</v>
      </c>
    </row>
    <row r="38" spans="1:13">
      <c r="A38" s="15">
        <v>0.40249999999999997</v>
      </c>
      <c r="B38" s="13">
        <v>5694800</v>
      </c>
      <c r="C38" s="14">
        <v>43.98</v>
      </c>
      <c r="E38" s="5">
        <f t="shared" si="1"/>
        <v>18999568.195194393</v>
      </c>
      <c r="F38" s="5">
        <f t="shared" si="2"/>
        <v>7564161.6257723132</v>
      </c>
      <c r="H38" s="10">
        <f t="shared" si="3"/>
        <v>2599448.1816811506</v>
      </c>
      <c r="I38" s="5">
        <f t="shared" si="4"/>
        <v>6529261.9911043262</v>
      </c>
      <c r="J38" s="9">
        <f t="shared" si="5"/>
        <v>7027687.5996109182</v>
      </c>
      <c r="K38" s="9">
        <f t="shared" si="6"/>
        <v>68.291369989756291</v>
      </c>
      <c r="L38" s="9">
        <f t="shared" si="7"/>
        <v>0.23405345220392607</v>
      </c>
      <c r="M38" s="9">
        <f t="shared" si="7"/>
        <v>0.55278240085848784</v>
      </c>
    </row>
    <row r="39" spans="1:13">
      <c r="A39" s="15">
        <v>0.25</v>
      </c>
      <c r="B39" s="13">
        <v>4557200</v>
      </c>
      <c r="C39" s="14">
        <v>45.55</v>
      </c>
      <c r="E39" s="5">
        <f t="shared" si="1"/>
        <v>18999568.195194393</v>
      </c>
      <c r="F39" s="5">
        <f t="shared" si="2"/>
        <v>4698237.0346411886</v>
      </c>
      <c r="H39" s="10">
        <f t="shared" si="3"/>
        <v>1094838.7238001821</v>
      </c>
      <c r="I39" s="5">
        <f t="shared" si="4"/>
        <v>4427503.9429060649</v>
      </c>
      <c r="J39" s="9">
        <f t="shared" si="5"/>
        <v>4560862.0890771477</v>
      </c>
      <c r="K39" s="9">
        <f t="shared" si="6"/>
        <v>76.1104596715779</v>
      </c>
      <c r="L39" s="9">
        <f t="shared" si="7"/>
        <v>8.0358313814352133E-4</v>
      </c>
      <c r="M39" s="9">
        <f t="shared" si="7"/>
        <v>0.67092117830028331</v>
      </c>
    </row>
    <row r="40" spans="1:13">
      <c r="A40" s="15">
        <v>50</v>
      </c>
      <c r="B40" s="13">
        <v>42341000</v>
      </c>
      <c r="C40" s="14">
        <v>31.3</v>
      </c>
      <c r="E40" s="5">
        <f t="shared" si="1"/>
        <v>18999568.195194393</v>
      </c>
      <c r="F40" s="5">
        <f t="shared" si="2"/>
        <v>939647406.92823768</v>
      </c>
      <c r="H40" s="10">
        <f t="shared" si="3"/>
        <v>18991803.510391157</v>
      </c>
      <c r="I40" s="5">
        <f t="shared" si="4"/>
        <v>384012.19785728271</v>
      </c>
      <c r="J40" s="9">
        <f t="shared" si="5"/>
        <v>18995685.456055779</v>
      </c>
      <c r="K40" s="9">
        <f t="shared" si="6"/>
        <v>1.1583565743135289</v>
      </c>
      <c r="L40" s="9">
        <f t="shared" si="7"/>
        <v>0.55136426971361618</v>
      </c>
      <c r="M40" s="9">
        <f t="shared" si="7"/>
        <v>0.96299180273758689</v>
      </c>
    </row>
    <row r="41" spans="1:13">
      <c r="A41" s="15">
        <v>31.2</v>
      </c>
      <c r="B41" s="13">
        <v>34907000</v>
      </c>
      <c r="C41" s="14">
        <v>33.33</v>
      </c>
      <c r="E41" s="5">
        <f t="shared" si="1"/>
        <v>18999568.195194393</v>
      </c>
      <c r="F41" s="5">
        <f t="shared" si="2"/>
        <v>586339981.92322028</v>
      </c>
      <c r="H41" s="10">
        <f t="shared" si="3"/>
        <v>18979639.612881172</v>
      </c>
      <c r="I41" s="5">
        <f t="shared" si="4"/>
        <v>615010.00829305372</v>
      </c>
      <c r="J41" s="9">
        <f t="shared" si="5"/>
        <v>18989601.289788809</v>
      </c>
      <c r="K41" s="9">
        <f t="shared" si="6"/>
        <v>1.8559442235493813</v>
      </c>
      <c r="L41" s="9">
        <f t="shared" si="7"/>
        <v>0.45599446272126481</v>
      </c>
      <c r="M41" s="9">
        <f t="shared" si="7"/>
        <v>0.94431610490400897</v>
      </c>
    </row>
    <row r="42" spans="1:13">
      <c r="A42" s="15">
        <v>19.399999999999999</v>
      </c>
      <c r="B42" s="13">
        <v>28963000</v>
      </c>
      <c r="C42" s="14">
        <v>34.68</v>
      </c>
      <c r="E42" s="5">
        <f t="shared" si="1"/>
        <v>18999568.195194393</v>
      </c>
      <c r="F42" s="5">
        <f t="shared" si="2"/>
        <v>364583193.88815624</v>
      </c>
      <c r="H42" s="10">
        <f t="shared" si="3"/>
        <v>18948109.347898442</v>
      </c>
      <c r="I42" s="5">
        <f t="shared" si="4"/>
        <v>987445.12023732055</v>
      </c>
      <c r="J42" s="9">
        <f t="shared" si="5"/>
        <v>18973821.326380115</v>
      </c>
      <c r="K42" s="9">
        <f t="shared" si="6"/>
        <v>2.983163323000503</v>
      </c>
      <c r="L42" s="9">
        <f t="shared" si="7"/>
        <v>0.34489447479956792</v>
      </c>
      <c r="M42" s="9">
        <f t="shared" si="7"/>
        <v>0.91398029633793243</v>
      </c>
    </row>
    <row r="43" spans="1:13">
      <c r="A43" s="15">
        <v>12.1</v>
      </c>
      <c r="B43" s="13">
        <v>23997000</v>
      </c>
      <c r="C43" s="14">
        <v>35.89</v>
      </c>
      <c r="E43" s="5">
        <f t="shared" si="1"/>
        <v>18999568.195194393</v>
      </c>
      <c r="F43" s="5">
        <f t="shared" si="2"/>
        <v>227394672.47663352</v>
      </c>
      <c r="H43" s="10">
        <f t="shared" si="3"/>
        <v>18867848.935584746</v>
      </c>
      <c r="I43" s="5">
        <f t="shared" si="4"/>
        <v>1576470.4539641528</v>
      </c>
      <c r="J43" s="9">
        <f t="shared" si="5"/>
        <v>18933594.020900216</v>
      </c>
      <c r="K43" s="9">
        <f t="shared" si="6"/>
        <v>4.7761559312431778</v>
      </c>
      <c r="L43" s="9">
        <f t="shared" si="7"/>
        <v>0.21100162433219918</v>
      </c>
      <c r="M43" s="9">
        <f t="shared" si="7"/>
        <v>0.86692237583607756</v>
      </c>
    </row>
    <row r="44" spans="1:13">
      <c r="A44" s="15">
        <v>7.53</v>
      </c>
      <c r="B44" s="13">
        <v>19813000</v>
      </c>
      <c r="C44" s="14">
        <v>37.04</v>
      </c>
      <c r="E44" s="5">
        <f t="shared" si="1"/>
        <v>18999568.195194393</v>
      </c>
      <c r="F44" s="5">
        <f t="shared" si="2"/>
        <v>141510899.4833926</v>
      </c>
      <c r="H44" s="10">
        <f t="shared" si="3"/>
        <v>18663139.994813226</v>
      </c>
      <c r="I44" s="5">
        <f t="shared" si="4"/>
        <v>2505754.6970756683</v>
      </c>
      <c r="J44" s="9">
        <f t="shared" si="5"/>
        <v>18830602.780259419</v>
      </c>
      <c r="K44" s="9">
        <f t="shared" si="6"/>
        <v>7.6469289167750603</v>
      </c>
      <c r="L44" s="9">
        <f t="shared" si="7"/>
        <v>4.9583466397848927E-2</v>
      </c>
      <c r="M44" s="9">
        <f t="shared" si="7"/>
        <v>0.79354943529224997</v>
      </c>
    </row>
    <row r="45" spans="1:13">
      <c r="A45" s="15">
        <v>4.6900000000000004</v>
      </c>
      <c r="B45" s="13">
        <v>16279000</v>
      </c>
      <c r="C45" s="14">
        <v>38.19</v>
      </c>
      <c r="E45" s="5">
        <f t="shared" si="1"/>
        <v>18999568.195194393</v>
      </c>
      <c r="F45" s="5">
        <f t="shared" si="2"/>
        <v>88138926.769868702</v>
      </c>
      <c r="H45" s="10">
        <f t="shared" si="3"/>
        <v>18155903.619091097</v>
      </c>
      <c r="I45" s="5">
        <f t="shared" si="4"/>
        <v>3913756.8563431217</v>
      </c>
      <c r="J45" s="9">
        <f t="shared" si="5"/>
        <v>18572946.157147445</v>
      </c>
      <c r="K45" s="9">
        <f t="shared" si="6"/>
        <v>12.164756562260834</v>
      </c>
      <c r="L45" s="9">
        <f t="shared" si="7"/>
        <v>0.14091443928665426</v>
      </c>
      <c r="M45" s="9">
        <f t="shared" si="7"/>
        <v>0.68146748985962724</v>
      </c>
    </row>
    <row r="46" spans="1:13">
      <c r="A46" s="15">
        <v>2.92</v>
      </c>
      <c r="B46" s="13">
        <v>13298000</v>
      </c>
      <c r="C46" s="14">
        <v>39.36</v>
      </c>
      <c r="E46" s="5">
        <f t="shared" si="1"/>
        <v>18999568.195194393</v>
      </c>
      <c r="F46" s="5">
        <f t="shared" si="2"/>
        <v>54875408.564609081</v>
      </c>
      <c r="H46" s="10">
        <f t="shared" si="3"/>
        <v>16965779.844999202</v>
      </c>
      <c r="I46" s="5">
        <f t="shared" si="4"/>
        <v>5874079.1108679958</v>
      </c>
      <c r="J46" s="9">
        <f t="shared" si="5"/>
        <v>17953899.051451661</v>
      </c>
      <c r="K46" s="9">
        <f t="shared" si="6"/>
        <v>19.097440058171227</v>
      </c>
      <c r="L46" s="9">
        <f t="shared" si="7"/>
        <v>0.35012024751478876</v>
      </c>
      <c r="M46" s="9">
        <f t="shared" si="7"/>
        <v>0.51480081153020252</v>
      </c>
    </row>
    <row r="47" spans="1:13">
      <c r="A47" s="15">
        <v>1.82</v>
      </c>
      <c r="B47" s="13">
        <v>10798000</v>
      </c>
      <c r="C47" s="14">
        <v>40.57</v>
      </c>
      <c r="E47" s="5">
        <f t="shared" si="1"/>
        <v>18999568.195194393</v>
      </c>
      <c r="F47" s="5">
        <f t="shared" si="2"/>
        <v>34203165.612187855</v>
      </c>
      <c r="H47" s="10">
        <f t="shared" si="3"/>
        <v>14519327.421606995</v>
      </c>
      <c r="I47" s="5">
        <f t="shared" si="4"/>
        <v>8065363.1486343658</v>
      </c>
      <c r="J47" s="9">
        <f t="shared" si="5"/>
        <v>16609062.330401981</v>
      </c>
      <c r="K47" s="9">
        <f t="shared" si="6"/>
        <v>29.051800045973071</v>
      </c>
      <c r="L47" s="9">
        <f t="shared" si="7"/>
        <v>0.53816098633098552</v>
      </c>
      <c r="M47" s="9">
        <f t="shared" si="7"/>
        <v>0.28390929144754573</v>
      </c>
    </row>
    <row r="48" spans="1:13">
      <c r="A48" s="15">
        <v>1.1299999999999999</v>
      </c>
      <c r="B48" s="13">
        <v>8726500</v>
      </c>
      <c r="C48" s="14">
        <v>41.82</v>
      </c>
      <c r="E48" s="5">
        <f t="shared" si="1"/>
        <v>18999568.195194393</v>
      </c>
      <c r="F48" s="5">
        <f t="shared" si="2"/>
        <v>21236031.39657817</v>
      </c>
      <c r="H48" s="10">
        <f t="shared" si="3"/>
        <v>10552606.89725784</v>
      </c>
      <c r="I48" s="5">
        <f t="shared" si="4"/>
        <v>9441263.7953546941</v>
      </c>
      <c r="J48" s="9">
        <f t="shared" si="5"/>
        <v>14159624.796636706</v>
      </c>
      <c r="K48" s="9">
        <f t="shared" si="6"/>
        <v>41.818534313758207</v>
      </c>
      <c r="L48" s="9">
        <f t="shared" si="7"/>
        <v>0.62260067571611832</v>
      </c>
      <c r="M48" s="9">
        <f t="shared" si="7"/>
        <v>3.5047495021369258E-5</v>
      </c>
    </row>
    <row r="49" spans="1:13">
      <c r="A49" s="15">
        <v>0.70699999999999996</v>
      </c>
      <c r="B49" s="13">
        <v>7025700</v>
      </c>
      <c r="C49" s="14">
        <v>43.13</v>
      </c>
      <c r="E49" s="5">
        <f t="shared" si="1"/>
        <v>18999568.195194393</v>
      </c>
      <c r="F49" s="5">
        <f t="shared" si="2"/>
        <v>13286614.333965281</v>
      </c>
      <c r="H49" s="10">
        <f t="shared" si="3"/>
        <v>6239928.4436120763</v>
      </c>
      <c r="I49" s="5">
        <f t="shared" si="4"/>
        <v>8922961.3366943281</v>
      </c>
      <c r="J49" s="9">
        <f t="shared" si="5"/>
        <v>10888339.910084588</v>
      </c>
      <c r="K49" s="9">
        <f t="shared" si="6"/>
        <v>55.034468085913282</v>
      </c>
      <c r="L49" s="9">
        <f t="shared" si="7"/>
        <v>0.54978719701732048</v>
      </c>
      <c r="M49" s="9">
        <f t="shared" si="7"/>
        <v>0.27601363519390865</v>
      </c>
    </row>
    <row r="50" spans="1:13">
      <c r="A50" s="15">
        <v>0.441</v>
      </c>
      <c r="B50" s="13">
        <v>5622400</v>
      </c>
      <c r="C50" s="14">
        <v>44.45</v>
      </c>
      <c r="E50" s="5">
        <f t="shared" si="1"/>
        <v>18999568.195194393</v>
      </c>
      <c r="F50" s="5">
        <f t="shared" si="2"/>
        <v>8287690.1291070571</v>
      </c>
      <c r="H50" s="10">
        <f t="shared" si="3"/>
        <v>3037220.4517496922</v>
      </c>
      <c r="I50" s="5">
        <f t="shared" si="4"/>
        <v>6962842.0220719343</v>
      </c>
      <c r="J50" s="9">
        <f t="shared" si="5"/>
        <v>7596438.4481714442</v>
      </c>
      <c r="K50" s="9">
        <f t="shared" si="6"/>
        <v>66.432971411985804</v>
      </c>
      <c r="L50" s="9">
        <f t="shared" si="7"/>
        <v>0.35110245592121592</v>
      </c>
      <c r="M50" s="9">
        <f t="shared" si="7"/>
        <v>0.49455503739000672</v>
      </c>
    </row>
    <row r="51" spans="1:13">
      <c r="A51" s="15">
        <v>0.27400000000000002</v>
      </c>
      <c r="B51" s="13">
        <v>4474200</v>
      </c>
      <c r="C51" s="14">
        <v>45.86</v>
      </c>
      <c r="E51" s="5">
        <f t="shared" si="1"/>
        <v>18999568.195194393</v>
      </c>
      <c r="F51" s="5">
        <f t="shared" si="2"/>
        <v>5149267.7899667434</v>
      </c>
      <c r="H51" s="10">
        <f t="shared" si="3"/>
        <v>1300063.6180618678</v>
      </c>
      <c r="I51" s="5">
        <f t="shared" si="4"/>
        <v>4796924.2185435342</v>
      </c>
      <c r="J51" s="9">
        <f t="shared" si="5"/>
        <v>4969974.5843874905</v>
      </c>
      <c r="K51" s="9">
        <f t="shared" si="6"/>
        <v>74.835954562548295</v>
      </c>
      <c r="L51" s="9">
        <f t="shared" si="7"/>
        <v>0.11080742577164421</v>
      </c>
      <c r="M51" s="9">
        <f t="shared" si="7"/>
        <v>0.63183503189158952</v>
      </c>
    </row>
    <row r="52" spans="1:13">
      <c r="A52" s="15">
        <v>0.17100000000000001</v>
      </c>
      <c r="B52" s="13">
        <v>3533000</v>
      </c>
      <c r="C52" s="14">
        <v>47.27</v>
      </c>
      <c r="E52" s="5">
        <f t="shared" si="1"/>
        <v>18999568.195194393</v>
      </c>
      <c r="F52" s="5">
        <f t="shared" si="2"/>
        <v>3213594.1316945734</v>
      </c>
      <c r="H52" s="10">
        <f t="shared" si="3"/>
        <v>528430.92490371538</v>
      </c>
      <c r="I52" s="5">
        <f t="shared" si="4"/>
        <v>3124215.1257176879</v>
      </c>
      <c r="J52" s="9">
        <f t="shared" si="5"/>
        <v>3168589.495999408</v>
      </c>
      <c r="K52" s="9">
        <f t="shared" si="6"/>
        <v>80.399830805773689</v>
      </c>
      <c r="L52" s="9">
        <f t="shared" si="7"/>
        <v>0.10314477894157714</v>
      </c>
      <c r="M52" s="9">
        <f t="shared" si="7"/>
        <v>0.70086377841704428</v>
      </c>
    </row>
    <row r="53" spans="1:13">
      <c r="A53" s="15">
        <v>0.107</v>
      </c>
      <c r="B53" s="13">
        <v>2762400</v>
      </c>
      <c r="C53" s="14">
        <v>48.73</v>
      </c>
      <c r="E53" s="5">
        <f t="shared" si="1"/>
        <v>18999568.195194393</v>
      </c>
      <c r="F53" s="5">
        <f t="shared" si="2"/>
        <v>2010845.4508264286</v>
      </c>
      <c r="H53" s="10">
        <f t="shared" si="3"/>
        <v>210463.12725890049</v>
      </c>
      <c r="I53" s="5">
        <f t="shared" si="4"/>
        <v>1988570.7960728379</v>
      </c>
      <c r="J53" s="9">
        <f t="shared" si="5"/>
        <v>1999677.1086676361</v>
      </c>
      <c r="K53" s="9">
        <f t="shared" si="6"/>
        <v>83.958512906939703</v>
      </c>
      <c r="L53" s="9">
        <f t="shared" si="7"/>
        <v>0.27610877908064146</v>
      </c>
      <c r="M53" s="9">
        <f t="shared" si="7"/>
        <v>0.7229327499885021</v>
      </c>
    </row>
    <row r="54" spans="1:13">
      <c r="A54" s="15">
        <v>6.6400000000000001E-2</v>
      </c>
      <c r="B54" s="13">
        <v>2143800</v>
      </c>
      <c r="C54" s="14">
        <v>50.26</v>
      </c>
      <c r="E54" s="5">
        <f t="shared" si="1"/>
        <v>18999568.195194393</v>
      </c>
      <c r="F54" s="5">
        <f t="shared" si="2"/>
        <v>1247851.7564006997</v>
      </c>
      <c r="H54" s="10">
        <f t="shared" si="3"/>
        <v>81604.276830927949</v>
      </c>
      <c r="I54" s="5">
        <f t="shared" si="4"/>
        <v>1242492.1587968427</v>
      </c>
      <c r="J54" s="9">
        <f t="shared" si="5"/>
        <v>1245169.0739288128</v>
      </c>
      <c r="K54" s="9">
        <f t="shared" si="6"/>
        <v>86.242330283458344</v>
      </c>
      <c r="L54" s="9">
        <f t="shared" si="7"/>
        <v>0.4191766611023357</v>
      </c>
      <c r="M54" s="9">
        <f t="shared" si="7"/>
        <v>0.71592380189929061</v>
      </c>
    </row>
    <row r="55" spans="1:13">
      <c r="A55" s="15">
        <v>4.1399999999999999E-2</v>
      </c>
      <c r="B55" s="13">
        <v>1642300</v>
      </c>
      <c r="C55" s="14">
        <v>51.83</v>
      </c>
      <c r="E55" s="5">
        <f t="shared" si="1"/>
        <v>18999568.195194393</v>
      </c>
      <c r="F55" s="5">
        <f t="shared" si="2"/>
        <v>778028.05293658085</v>
      </c>
      <c r="H55" s="10">
        <f t="shared" si="3"/>
        <v>31806.737917402952</v>
      </c>
      <c r="I55" s="5">
        <f t="shared" si="4"/>
        <v>776725.57415822614</v>
      </c>
      <c r="J55" s="9">
        <f t="shared" si="5"/>
        <v>777376.54076282261</v>
      </c>
      <c r="K55" s="9">
        <f t="shared" si="6"/>
        <v>87.655060834400771</v>
      </c>
      <c r="L55" s="9">
        <f t="shared" si="7"/>
        <v>0.52665375341726683</v>
      </c>
      <c r="M55" s="9">
        <f t="shared" si="7"/>
        <v>0.69120318028942263</v>
      </c>
    </row>
    <row r="56" spans="1:13">
      <c r="A56" s="15">
        <v>2.58E-2</v>
      </c>
      <c r="B56" s="13">
        <v>1235200</v>
      </c>
      <c r="C56" s="14">
        <v>53.48</v>
      </c>
      <c r="E56" s="5">
        <f t="shared" si="1"/>
        <v>18999568.195194393</v>
      </c>
      <c r="F56" s="5">
        <f t="shared" si="2"/>
        <v>484858.06197497068</v>
      </c>
      <c r="H56" s="10">
        <f t="shared" si="3"/>
        <v>12365.246354904768</v>
      </c>
      <c r="I56" s="5">
        <f t="shared" si="4"/>
        <v>484542.50799385447</v>
      </c>
      <c r="J56" s="9">
        <f t="shared" si="5"/>
        <v>484700.25930505956</v>
      </c>
      <c r="K56" s="9">
        <f t="shared" si="6"/>
        <v>88.538161913885233</v>
      </c>
      <c r="L56" s="9">
        <f t="shared" si="7"/>
        <v>0.60759370198748419</v>
      </c>
      <c r="M56" s="9">
        <f t="shared" si="7"/>
        <v>0.65553780691632835</v>
      </c>
    </row>
    <row r="57" spans="1:13">
      <c r="A57" s="15">
        <v>1.61E-2</v>
      </c>
      <c r="B57" s="13">
        <v>919400</v>
      </c>
      <c r="C57" s="14">
        <v>55.17</v>
      </c>
      <c r="E57" s="5">
        <f t="shared" si="1"/>
        <v>18999568.195194393</v>
      </c>
      <c r="F57" s="5">
        <f t="shared" si="2"/>
        <v>302566.46503089252</v>
      </c>
      <c r="H57" s="10">
        <f t="shared" si="3"/>
        <v>4817.1229084329098</v>
      </c>
      <c r="I57" s="5">
        <f t="shared" si="4"/>
        <v>302489.75276906369</v>
      </c>
      <c r="J57" s="9">
        <f t="shared" si="5"/>
        <v>302528.10646848043</v>
      </c>
      <c r="K57" s="9">
        <f t="shared" si="6"/>
        <v>89.087646832523163</v>
      </c>
      <c r="L57" s="9">
        <f t="shared" si="7"/>
        <v>0.67095050416741309</v>
      </c>
      <c r="M57" s="9">
        <f t="shared" si="7"/>
        <v>0.61478424565022949</v>
      </c>
    </row>
    <row r="58" spans="1:13">
      <c r="A58" s="15">
        <v>0.01</v>
      </c>
      <c r="B58" s="13">
        <v>693650</v>
      </c>
      <c r="C58" s="14">
        <v>56.75</v>
      </c>
      <c r="E58" s="5">
        <f t="shared" si="1"/>
        <v>18999568.195194393</v>
      </c>
      <c r="F58" s="5">
        <f t="shared" si="2"/>
        <v>187929.48138564755</v>
      </c>
      <c r="H58" s="10">
        <f t="shared" si="3"/>
        <v>1858.6756603029455</v>
      </c>
      <c r="I58" s="5">
        <f t="shared" si="4"/>
        <v>187911.09675978048</v>
      </c>
      <c r="J58" s="9">
        <f t="shared" si="5"/>
        <v>187920.28884788835</v>
      </c>
      <c r="K58" s="9">
        <f t="shared" si="6"/>
        <v>89.433291594596724</v>
      </c>
      <c r="L58" s="9">
        <f t="shared" si="7"/>
        <v>0.72908485713560389</v>
      </c>
      <c r="M58" s="9">
        <f t="shared" si="7"/>
        <v>0.57591703250390702</v>
      </c>
    </row>
    <row r="59" spans="1:13">
      <c r="A59" s="15">
        <v>2.5</v>
      </c>
      <c r="B59" s="13">
        <v>13393000</v>
      </c>
      <c r="C59" s="14">
        <v>42.56</v>
      </c>
      <c r="E59" s="5">
        <f t="shared" si="1"/>
        <v>18999568.195194393</v>
      </c>
      <c r="F59" s="5">
        <f t="shared" si="2"/>
        <v>46982370.346411884</v>
      </c>
      <c r="H59" s="10">
        <f t="shared" si="3"/>
        <v>16329139.886348885</v>
      </c>
      <c r="I59" s="5">
        <f t="shared" si="4"/>
        <v>6603468.5894311937</v>
      </c>
      <c r="J59" s="9">
        <f t="shared" si="5"/>
        <v>17613818.633094709</v>
      </c>
      <c r="K59" s="9">
        <f t="shared" si="6"/>
        <v>22.018300728833943</v>
      </c>
      <c r="L59" s="9">
        <f t="shared" si="7"/>
        <v>0.31515109632604416</v>
      </c>
      <c r="M59" s="9">
        <f t="shared" si="7"/>
        <v>0.48265270843905211</v>
      </c>
    </row>
    <row r="60" spans="1:13">
      <c r="A60" s="15">
        <v>1.56</v>
      </c>
      <c r="B60" s="13">
        <v>10841000</v>
      </c>
      <c r="C60" s="14">
        <v>43.98</v>
      </c>
      <c r="E60" s="5">
        <f t="shared" si="1"/>
        <v>18999568.195194393</v>
      </c>
      <c r="F60" s="5">
        <f t="shared" si="2"/>
        <v>29316999.096161019</v>
      </c>
      <c r="H60" s="10">
        <f t="shared" si="3"/>
        <v>13379985.402600452</v>
      </c>
      <c r="I60" s="5">
        <f t="shared" si="4"/>
        <v>8671213.0485654455</v>
      </c>
      <c r="J60" s="9">
        <f t="shared" si="5"/>
        <v>15944088.092688551</v>
      </c>
      <c r="K60" s="9">
        <f t="shared" si="6"/>
        <v>32.946200450875089</v>
      </c>
      <c r="L60" s="9">
        <f t="shared" si="7"/>
        <v>0.47072115973513062</v>
      </c>
      <c r="M60" s="9">
        <f t="shared" si="7"/>
        <v>0.25088220893872004</v>
      </c>
    </row>
    <row r="61" spans="1:13">
      <c r="A61" s="15">
        <v>0.97</v>
      </c>
      <c r="B61" s="13">
        <v>8704800</v>
      </c>
      <c r="C61" s="14">
        <v>44.98</v>
      </c>
      <c r="E61" s="5">
        <f t="shared" si="1"/>
        <v>18999568.195194393</v>
      </c>
      <c r="F61" s="5">
        <f t="shared" si="2"/>
        <v>18229159.69440781</v>
      </c>
      <c r="H61" s="10">
        <f t="shared" si="3"/>
        <v>9106776.7602416463</v>
      </c>
      <c r="I61" s="5">
        <f t="shared" si="4"/>
        <v>9491651.2332546897</v>
      </c>
      <c r="J61" s="9">
        <f t="shared" si="5"/>
        <v>13153890.150621701</v>
      </c>
      <c r="K61" s="9">
        <f t="shared" si="6"/>
        <v>46.185505353936819</v>
      </c>
      <c r="L61" s="9">
        <f t="shared" si="7"/>
        <v>0.51110768203998957</v>
      </c>
      <c r="M61" s="9">
        <f t="shared" si="7"/>
        <v>2.6800919384989366E-2</v>
      </c>
    </row>
    <row r="62" spans="1:13">
      <c r="A62" s="15">
        <v>0.60499999999999998</v>
      </c>
      <c r="B62" s="13">
        <v>6915500</v>
      </c>
      <c r="C62" s="14">
        <v>45.94</v>
      </c>
      <c r="E62" s="5">
        <f t="shared" si="1"/>
        <v>18999568.195194393</v>
      </c>
      <c r="F62" s="5">
        <f t="shared" si="2"/>
        <v>11369733.623831676</v>
      </c>
      <c r="H62" s="10">
        <f t="shared" si="3"/>
        <v>5009827.5902250726</v>
      </c>
      <c r="I62" s="5">
        <f t="shared" si="4"/>
        <v>8371749.4266650919</v>
      </c>
      <c r="J62" s="9">
        <f t="shared" si="5"/>
        <v>9756257.5276920423</v>
      </c>
      <c r="K62" s="9">
        <f t="shared" si="6"/>
        <v>59.102827383926396</v>
      </c>
      <c r="L62" s="9">
        <f t="shared" si="7"/>
        <v>0.41078122011308543</v>
      </c>
      <c r="M62" s="9">
        <f t="shared" si="7"/>
        <v>0.28652214592787112</v>
      </c>
    </row>
    <row r="63" spans="1:13">
      <c r="A63" s="15">
        <v>0.37650000000000006</v>
      </c>
      <c r="B63" s="13">
        <v>5441200</v>
      </c>
      <c r="C63" s="14">
        <v>47.05</v>
      </c>
      <c r="E63" s="5">
        <f t="shared" si="1"/>
        <v>18999568.195194393</v>
      </c>
      <c r="F63" s="5">
        <f t="shared" si="2"/>
        <v>7075544.9741696315</v>
      </c>
      <c r="H63" s="10">
        <f t="shared" si="3"/>
        <v>2314046.679114928</v>
      </c>
      <c r="I63" s="5">
        <f t="shared" si="4"/>
        <v>6213781.1076336093</v>
      </c>
      <c r="J63" s="9">
        <f t="shared" si="5"/>
        <v>6630677.7697839607</v>
      </c>
      <c r="K63" s="9">
        <f t="shared" si="6"/>
        <v>69.57438913205921</v>
      </c>
      <c r="L63" s="9">
        <f t="shared" si="7"/>
        <v>0.21860577993530117</v>
      </c>
      <c r="M63" s="9">
        <f t="shared" si="7"/>
        <v>0.47873303149966451</v>
      </c>
    </row>
    <row r="64" spans="1:13">
      <c r="A64" s="15">
        <v>0.23450000000000004</v>
      </c>
      <c r="B64" s="13">
        <v>4247300</v>
      </c>
      <c r="C64" s="14">
        <v>48.25</v>
      </c>
      <c r="E64" s="5">
        <f t="shared" si="1"/>
        <v>18999568.195194393</v>
      </c>
      <c r="F64" s="5">
        <f t="shared" si="2"/>
        <v>4406946.3384934356</v>
      </c>
      <c r="H64" s="10">
        <f t="shared" si="3"/>
        <v>970003.50630341528</v>
      </c>
      <c r="I64" s="5">
        <f t="shared" si="4"/>
        <v>4181954.2041189894</v>
      </c>
      <c r="J64" s="9">
        <f t="shared" si="5"/>
        <v>4292976.5626648152</v>
      </c>
      <c r="K64" s="9">
        <f t="shared" si="6"/>
        <v>76.941177445041873</v>
      </c>
      <c r="L64" s="9">
        <f t="shared" si="7"/>
        <v>1.075425862661343E-2</v>
      </c>
      <c r="M64" s="9">
        <f t="shared" si="7"/>
        <v>0.59463580196977972</v>
      </c>
    </row>
    <row r="65" spans="1:13">
      <c r="A65" s="15">
        <v>0.14599999999999999</v>
      </c>
      <c r="B65" s="13">
        <v>3286400</v>
      </c>
      <c r="C65" s="14">
        <v>49.51</v>
      </c>
      <c r="E65" s="5">
        <f t="shared" si="1"/>
        <v>18999568.195194393</v>
      </c>
      <c r="F65" s="5">
        <f t="shared" si="2"/>
        <v>2743770.4282304537</v>
      </c>
      <c r="H65" s="10">
        <f t="shared" si="3"/>
        <v>388139.457257709</v>
      </c>
      <c r="I65" s="5">
        <f t="shared" si="4"/>
        <v>2687718.3351559127</v>
      </c>
      <c r="J65" s="9">
        <f t="shared" si="5"/>
        <v>2715599.765689631</v>
      </c>
      <c r="K65" s="9">
        <f t="shared" si="6"/>
        <v>81.782597558734167</v>
      </c>
      <c r="L65" s="9">
        <f t="shared" si="7"/>
        <v>0.17368556302043847</v>
      </c>
      <c r="M65" s="9">
        <f t="shared" si="7"/>
        <v>0.65183998300816337</v>
      </c>
    </row>
    <row r="66" spans="1:13">
      <c r="A66" s="15">
        <v>9.1000000000000011E-2</v>
      </c>
      <c r="B66" s="13">
        <v>2524600</v>
      </c>
      <c r="C66" s="14">
        <v>50.81</v>
      </c>
      <c r="E66" s="5">
        <f t="shared" si="1"/>
        <v>18999568.195194393</v>
      </c>
      <c r="F66" s="5">
        <f t="shared" si="2"/>
        <v>1710158.2806093928</v>
      </c>
      <c r="H66" s="10">
        <f t="shared" si="3"/>
        <v>152694.8764681149</v>
      </c>
      <c r="I66" s="5">
        <f t="shared" si="4"/>
        <v>1696414.1573369165</v>
      </c>
      <c r="J66" s="9">
        <f t="shared" si="5"/>
        <v>1703272.3559409792</v>
      </c>
      <c r="K66" s="9">
        <f t="shared" si="6"/>
        <v>84.856645707883587</v>
      </c>
      <c r="L66" s="9">
        <f t="shared" ref="L66:M81" si="8">ABS((J66-B66)/B66)</f>
        <v>0.32532981227086305</v>
      </c>
      <c r="M66" s="9">
        <f t="shared" si="8"/>
        <v>0.67007765612839176</v>
      </c>
    </row>
    <row r="67" spans="1:13">
      <c r="A67" s="15">
        <v>5.6499999999999995E-2</v>
      </c>
      <c r="B67" s="13">
        <v>1931900</v>
      </c>
      <c r="C67" s="14">
        <v>52.14</v>
      </c>
      <c r="E67" s="5">
        <f t="shared" ref="E67:E96" si="9">$P$1</f>
        <v>18999568.195194393</v>
      </c>
      <c r="F67" s="5">
        <f t="shared" ref="F67:F96" si="10">A67*$P$2</f>
        <v>1061801.5698289084</v>
      </c>
      <c r="H67" s="10">
        <f t="shared" ref="H67:H96" si="11">E67*F67^2/(E67^2+F67^2)</f>
        <v>59154.627268930177</v>
      </c>
      <c r="I67" s="5">
        <f t="shared" ref="I67:I96" si="12">E67^2*F67/(E67^2+F67^2)</f>
        <v>1058495.6801659695</v>
      </c>
      <c r="J67" s="9">
        <f t="shared" ref="J67:J96" si="13">(H67^2+I67^2)^0.5</f>
        <v>1060147.3363911945</v>
      </c>
      <c r="K67" s="9">
        <f t="shared" ref="K67:K96" si="14">DEGREES(ATAN(I67/H67))</f>
        <v>86.801320356646784</v>
      </c>
      <c r="L67" s="9">
        <f t="shared" si="8"/>
        <v>0.45124109095129433</v>
      </c>
      <c r="M67" s="9">
        <f t="shared" si="8"/>
        <v>0.66477407665222066</v>
      </c>
    </row>
    <row r="68" spans="1:13">
      <c r="A68" s="15">
        <v>3.5349999999999999E-2</v>
      </c>
      <c r="B68" s="13">
        <v>1469800</v>
      </c>
      <c r="C68" s="14">
        <v>53.51</v>
      </c>
      <c r="E68" s="5">
        <f t="shared" si="9"/>
        <v>18999568.195194393</v>
      </c>
      <c r="F68" s="5">
        <f t="shared" si="10"/>
        <v>664330.716698264</v>
      </c>
      <c r="H68" s="10">
        <f t="shared" si="11"/>
        <v>23200.337129287353</v>
      </c>
      <c r="I68" s="5">
        <f t="shared" si="12"/>
        <v>663519.5037046636</v>
      </c>
      <c r="J68" s="9">
        <f t="shared" si="13"/>
        <v>663924.98630447383</v>
      </c>
      <c r="K68" s="9">
        <f t="shared" si="14"/>
        <v>87.997436295541277</v>
      </c>
      <c r="L68" s="9">
        <f t="shared" si="8"/>
        <v>0.54828889215915511</v>
      </c>
      <c r="M68" s="9">
        <f t="shared" si="8"/>
        <v>0.64450450935416337</v>
      </c>
    </row>
    <row r="69" spans="1:13">
      <c r="A69" s="15">
        <v>2.205E-2</v>
      </c>
      <c r="B69" s="13">
        <v>1105800</v>
      </c>
      <c r="C69" s="14">
        <v>54.92</v>
      </c>
      <c r="E69" s="5">
        <f t="shared" si="9"/>
        <v>18999568.195194393</v>
      </c>
      <c r="F69" s="5">
        <f t="shared" si="10"/>
        <v>414384.50645535282</v>
      </c>
      <c r="H69" s="10">
        <f t="shared" si="11"/>
        <v>9033.5145632574076</v>
      </c>
      <c r="I69" s="5">
        <f t="shared" si="12"/>
        <v>414187.4836369711</v>
      </c>
      <c r="J69" s="9">
        <f t="shared" si="13"/>
        <v>414285.98333384487</v>
      </c>
      <c r="K69" s="9">
        <f t="shared" si="14"/>
        <v>88.750565302477483</v>
      </c>
      <c r="L69" s="9">
        <f t="shared" si="8"/>
        <v>0.6253517965872265</v>
      </c>
      <c r="M69" s="9">
        <f t="shared" si="8"/>
        <v>0.61599718322063879</v>
      </c>
    </row>
    <row r="70" spans="1:13">
      <c r="A70" s="15">
        <v>1.3700000000000002E-2</v>
      </c>
      <c r="B70" s="13">
        <v>826760</v>
      </c>
      <c r="C70" s="14">
        <v>56.33</v>
      </c>
      <c r="E70" s="5">
        <f t="shared" si="9"/>
        <v>18999568.195194393</v>
      </c>
      <c r="F70" s="5">
        <f t="shared" si="10"/>
        <v>257463.38949833717</v>
      </c>
      <c r="H70" s="10">
        <f t="shared" si="11"/>
        <v>3488.2491083405948</v>
      </c>
      <c r="I70" s="5">
        <f t="shared" si="12"/>
        <v>257416.1201904444</v>
      </c>
      <c r="J70" s="9">
        <f t="shared" si="13"/>
        <v>257439.75375948285</v>
      </c>
      <c r="K70" s="9">
        <f t="shared" si="14"/>
        <v>89.223631684559436</v>
      </c>
      <c r="L70" s="9">
        <f t="shared" si="8"/>
        <v>0.6886160992797391</v>
      </c>
      <c r="M70" s="9">
        <f t="shared" si="8"/>
        <v>0.58394517458830886</v>
      </c>
    </row>
    <row r="71" spans="1:13">
      <c r="A71" s="15">
        <v>8.5500000000000003E-3</v>
      </c>
      <c r="B71" s="13">
        <v>613250</v>
      </c>
      <c r="C71" s="14">
        <v>57.77</v>
      </c>
      <c r="E71" s="5">
        <f t="shared" si="9"/>
        <v>18999568.195194393</v>
      </c>
      <c r="F71" s="5">
        <f t="shared" si="10"/>
        <v>160679.70658472864</v>
      </c>
      <c r="H71" s="10">
        <f t="shared" si="11"/>
        <v>1358.7741281144383</v>
      </c>
      <c r="I71" s="5">
        <f t="shared" si="12"/>
        <v>160668.21540629884</v>
      </c>
      <c r="J71" s="9">
        <f t="shared" si="13"/>
        <v>160673.96089278461</v>
      </c>
      <c r="K71" s="9">
        <f t="shared" si="14"/>
        <v>89.515460063381141</v>
      </c>
      <c r="L71" s="9">
        <f t="shared" si="8"/>
        <v>0.7379959871295807</v>
      </c>
      <c r="M71" s="9">
        <f t="shared" si="8"/>
        <v>0.54951462806614393</v>
      </c>
    </row>
    <row r="72" spans="1:13">
      <c r="A72" s="15">
        <v>5.3500000000000006E-3</v>
      </c>
      <c r="B72" s="13">
        <v>451480</v>
      </c>
      <c r="C72" s="14">
        <v>59.22</v>
      </c>
      <c r="E72" s="5">
        <f t="shared" si="9"/>
        <v>18999568.195194393</v>
      </c>
      <c r="F72" s="5">
        <f t="shared" si="10"/>
        <v>100542.27254132145</v>
      </c>
      <c r="H72" s="10">
        <f t="shared" si="11"/>
        <v>532.0365912036375</v>
      </c>
      <c r="I72" s="5">
        <f t="shared" si="12"/>
        <v>100539.45710007536</v>
      </c>
      <c r="J72" s="9">
        <f t="shared" si="13"/>
        <v>100540.86481084333</v>
      </c>
      <c r="K72" s="9">
        <f t="shared" si="14"/>
        <v>89.696803945830752</v>
      </c>
      <c r="L72" s="9">
        <f t="shared" si="8"/>
        <v>0.77730826435092737</v>
      </c>
      <c r="M72" s="9">
        <f t="shared" si="8"/>
        <v>0.51463701360740888</v>
      </c>
    </row>
    <row r="73" spans="1:13">
      <c r="A73" s="15">
        <v>3.32E-3</v>
      </c>
      <c r="B73" s="13">
        <v>328270</v>
      </c>
      <c r="C73" s="14">
        <v>60.74</v>
      </c>
      <c r="E73" s="5">
        <f t="shared" si="9"/>
        <v>18999568.195194393</v>
      </c>
      <c r="F73" s="5">
        <f t="shared" si="10"/>
        <v>62392.587820034983</v>
      </c>
      <c r="H73" s="10">
        <f t="shared" si="11"/>
        <v>204.88850036681916</v>
      </c>
      <c r="I73" s="5">
        <f t="shared" si="12"/>
        <v>62391.914987704215</v>
      </c>
      <c r="J73" s="9">
        <f t="shared" si="13"/>
        <v>62392.251402962633</v>
      </c>
      <c r="K73" s="9">
        <f t="shared" si="14"/>
        <v>89.811847350000036</v>
      </c>
      <c r="L73" s="9">
        <f t="shared" si="8"/>
        <v>0.80993617630924974</v>
      </c>
      <c r="M73" s="9">
        <f t="shared" si="8"/>
        <v>0.47862771402700088</v>
      </c>
    </row>
    <row r="74" spans="1:13">
      <c r="A74" s="15">
        <v>2.0700000000000002E-3</v>
      </c>
      <c r="B74" s="13">
        <v>235150</v>
      </c>
      <c r="C74" s="14">
        <v>62.33</v>
      </c>
      <c r="E74" s="5">
        <f t="shared" si="9"/>
        <v>18999568.195194393</v>
      </c>
      <c r="F74" s="5">
        <f t="shared" si="10"/>
        <v>38901.402646829047</v>
      </c>
      <c r="H74" s="10">
        <f t="shared" si="11"/>
        <v>79.649851418626312</v>
      </c>
      <c r="I74" s="5">
        <f t="shared" si="12"/>
        <v>38901.239564652184</v>
      </c>
      <c r="J74" s="9">
        <f t="shared" si="13"/>
        <v>38901.321105655159</v>
      </c>
      <c r="K74" s="9">
        <f t="shared" si="14"/>
        <v>89.882687698411971</v>
      </c>
      <c r="L74" s="9">
        <f t="shared" si="8"/>
        <v>0.83456805823663549</v>
      </c>
      <c r="M74" s="9">
        <f t="shared" si="8"/>
        <v>0.44204536657166649</v>
      </c>
    </row>
    <row r="75" spans="1:13">
      <c r="A75" s="15">
        <v>1.2900000000000001E-3</v>
      </c>
      <c r="B75" s="13">
        <v>167150</v>
      </c>
      <c r="C75" s="14">
        <v>63.95</v>
      </c>
      <c r="E75" s="5">
        <f t="shared" si="9"/>
        <v>18999568.195194393</v>
      </c>
      <c r="F75" s="5">
        <f t="shared" si="10"/>
        <v>24242.903098748535</v>
      </c>
      <c r="H75" s="10">
        <f t="shared" si="11"/>
        <v>30.933197415492003</v>
      </c>
      <c r="I75" s="5">
        <f t="shared" si="12"/>
        <v>24242.863628877447</v>
      </c>
      <c r="J75" s="9">
        <f t="shared" si="13"/>
        <v>24242.883363804962</v>
      </c>
      <c r="K75" s="9">
        <f t="shared" si="14"/>
        <v>89.926892271307793</v>
      </c>
      <c r="L75" s="9">
        <f t="shared" si="8"/>
        <v>0.85496330622910588</v>
      </c>
      <c r="M75" s="9">
        <f t="shared" si="8"/>
        <v>0.40620629040356199</v>
      </c>
    </row>
    <row r="76" spans="1:13">
      <c r="A76" s="15">
        <v>8.0500000000000005E-4</v>
      </c>
      <c r="B76" s="13">
        <v>120230</v>
      </c>
      <c r="C76" s="14">
        <v>65.489999999999995</v>
      </c>
      <c r="E76" s="5">
        <f t="shared" si="9"/>
        <v>18999568.195194393</v>
      </c>
      <c r="F76" s="5">
        <f t="shared" si="10"/>
        <v>15128.323251544629</v>
      </c>
      <c r="H76" s="10">
        <f t="shared" si="11"/>
        <v>12.045853724108824</v>
      </c>
      <c r="I76" s="5">
        <f t="shared" si="12"/>
        <v>15128.313660086176</v>
      </c>
      <c r="J76" s="9">
        <f t="shared" si="13"/>
        <v>15128.318455814642</v>
      </c>
      <c r="K76" s="9">
        <f t="shared" si="14"/>
        <v>89.95437849527238</v>
      </c>
      <c r="L76" s="9">
        <f t="shared" si="8"/>
        <v>0.87417185015541343</v>
      </c>
      <c r="M76" s="9">
        <f t="shared" si="8"/>
        <v>0.37355899366731388</v>
      </c>
    </row>
    <row r="77" spans="1:13">
      <c r="A77" s="15">
        <v>5.0000000000000001E-4</v>
      </c>
      <c r="B77" s="13">
        <v>84783</v>
      </c>
      <c r="C77" s="14">
        <v>67.11</v>
      </c>
      <c r="E77" s="5">
        <f t="shared" si="9"/>
        <v>18999568.195194393</v>
      </c>
      <c r="F77" s="5">
        <f t="shared" si="10"/>
        <v>9396.474069282378</v>
      </c>
      <c r="H77" s="10">
        <f t="shared" si="11"/>
        <v>4.6471426314356226</v>
      </c>
      <c r="I77" s="5">
        <f t="shared" si="12"/>
        <v>9396.4717709798697</v>
      </c>
      <c r="J77" s="9">
        <f t="shared" si="13"/>
        <v>9396.4729201310547</v>
      </c>
      <c r="K77" s="9">
        <f t="shared" si="14"/>
        <v>89.971663657981679</v>
      </c>
      <c r="L77" s="9">
        <f t="shared" si="8"/>
        <v>0.88917031810467839</v>
      </c>
    </row>
    <row r="78" spans="1:13">
      <c r="A78" s="15">
        <v>0.2</v>
      </c>
      <c r="B78" s="13">
        <v>3396900</v>
      </c>
      <c r="C78" s="14"/>
      <c r="E78" s="5">
        <f t="shared" si="9"/>
        <v>18999568.195194393</v>
      </c>
      <c r="F78" s="5">
        <f t="shared" si="10"/>
        <v>3758589.627712951</v>
      </c>
      <c r="H78" s="10">
        <f t="shared" si="11"/>
        <v>715540.51678131369</v>
      </c>
      <c r="I78" s="5">
        <f t="shared" si="12"/>
        <v>3617037.8231165255</v>
      </c>
      <c r="J78" s="9">
        <f t="shared" si="13"/>
        <v>3687134.5032438408</v>
      </c>
      <c r="K78" s="9">
        <f t="shared" si="14"/>
        <v>78.80994265574607</v>
      </c>
      <c r="L78" s="9">
        <f t="shared" si="8"/>
        <v>8.5440991269640193E-2</v>
      </c>
    </row>
    <row r="79" spans="1:13">
      <c r="A79" s="15">
        <v>0.12479999999999999</v>
      </c>
      <c r="B79" s="13">
        <v>2842300</v>
      </c>
      <c r="C79" s="14">
        <v>58.65</v>
      </c>
      <c r="E79" s="5">
        <f t="shared" si="9"/>
        <v>18999568.195194393</v>
      </c>
      <c r="F79" s="5">
        <f t="shared" si="10"/>
        <v>2345359.9276928813</v>
      </c>
      <c r="H79" s="10">
        <f t="shared" si="11"/>
        <v>285172.30892712373</v>
      </c>
      <c r="I79" s="5">
        <f t="shared" si="12"/>
        <v>2310157.4589328542</v>
      </c>
      <c r="J79" s="9">
        <f t="shared" si="13"/>
        <v>2327692.1469219099</v>
      </c>
      <c r="K79" s="9">
        <f t="shared" si="14"/>
        <v>82.962848687586899</v>
      </c>
      <c r="L79" s="9">
        <f t="shared" si="8"/>
        <v>0.18105332057773285</v>
      </c>
      <c r="M79" s="9">
        <f t="shared" si="8"/>
        <v>0.41454132459653709</v>
      </c>
    </row>
    <row r="80" spans="1:13">
      <c r="A80" s="15">
        <v>7.7600000000000002E-2</v>
      </c>
      <c r="B80" s="13">
        <v>2304000</v>
      </c>
      <c r="C80" s="14">
        <v>56.76</v>
      </c>
      <c r="E80" s="5">
        <f t="shared" si="9"/>
        <v>18999568.195194393</v>
      </c>
      <c r="F80" s="5">
        <f t="shared" si="10"/>
        <v>1458332.7755526251</v>
      </c>
      <c r="H80" s="10">
        <f t="shared" si="11"/>
        <v>111280.32987086091</v>
      </c>
      <c r="I80" s="5">
        <f t="shared" si="12"/>
        <v>1449791.3313125381</v>
      </c>
      <c r="J80" s="9">
        <f t="shared" si="13"/>
        <v>1454055.7816552806</v>
      </c>
      <c r="K80" s="9">
        <f t="shared" si="14"/>
        <v>85.610805504851442</v>
      </c>
      <c r="L80" s="9">
        <f t="shared" si="8"/>
        <v>0.36889940032322888</v>
      </c>
      <c r="M80" s="9">
        <f t="shared" si="8"/>
        <v>0.50829467062810862</v>
      </c>
    </row>
    <row r="81" spans="1:13">
      <c r="A81" s="15">
        <v>4.8399999999999999E-2</v>
      </c>
      <c r="B81" s="13">
        <v>1780500</v>
      </c>
      <c r="C81" s="14">
        <v>56.17</v>
      </c>
      <c r="E81" s="5">
        <f t="shared" si="9"/>
        <v>18999568.195194393</v>
      </c>
      <c r="F81" s="5">
        <f t="shared" si="10"/>
        <v>909578.68990653404</v>
      </c>
      <c r="H81" s="10">
        <f t="shared" si="11"/>
        <v>43445.280772287639</v>
      </c>
      <c r="I81" s="5">
        <f t="shared" si="12"/>
        <v>907498.80571329896</v>
      </c>
      <c r="J81" s="9">
        <f t="shared" si="13"/>
        <v>908538.15263446525</v>
      </c>
      <c r="K81" s="9">
        <f t="shared" si="14"/>
        <v>87.259134508256167</v>
      </c>
      <c r="L81" s="9">
        <f t="shared" si="8"/>
        <v>0.4897286421598061</v>
      </c>
      <c r="M81" s="9">
        <f t="shared" si="8"/>
        <v>0.55348290027160696</v>
      </c>
    </row>
    <row r="82" spans="1:13">
      <c r="A82" s="15">
        <v>3.0120000000000001E-2</v>
      </c>
      <c r="B82" s="13">
        <v>1344600</v>
      </c>
      <c r="C82" s="14">
        <v>56.56</v>
      </c>
      <c r="E82" s="5">
        <f t="shared" si="9"/>
        <v>18999568.195194393</v>
      </c>
      <c r="F82" s="5">
        <f t="shared" si="10"/>
        <v>566043.59793357039</v>
      </c>
      <c r="H82" s="10">
        <f t="shared" si="11"/>
        <v>16848.868097619186</v>
      </c>
      <c r="I82" s="5">
        <f t="shared" si="12"/>
        <v>565541.62895084918</v>
      </c>
      <c r="J82" s="9">
        <f t="shared" si="13"/>
        <v>565792.55777409347</v>
      </c>
      <c r="K82" s="9">
        <f t="shared" si="14"/>
        <v>88.293523381946727</v>
      </c>
      <c r="L82" s="9">
        <f t="shared" ref="L82:M101" si="15">ABS((J82-B82)/B82)</f>
        <v>0.57921124663536105</v>
      </c>
      <c r="M82" s="9">
        <f t="shared" si="15"/>
        <v>0.56105946573456023</v>
      </c>
    </row>
    <row r="83" spans="1:13">
      <c r="A83" s="15">
        <v>1.8760000000000002E-2</v>
      </c>
      <c r="B83" s="13">
        <v>1000100</v>
      </c>
      <c r="C83" s="14">
        <v>57.43</v>
      </c>
      <c r="E83" s="5">
        <f t="shared" si="9"/>
        <v>18999568.195194393</v>
      </c>
      <c r="F83" s="5">
        <f t="shared" si="10"/>
        <v>352555.70707947481</v>
      </c>
      <c r="H83" s="10">
        <f t="shared" si="11"/>
        <v>6539.7666959102899</v>
      </c>
      <c r="I83" s="5">
        <f t="shared" si="12"/>
        <v>352434.35526516387</v>
      </c>
      <c r="J83" s="9">
        <f t="shared" si="13"/>
        <v>352495.02595016669</v>
      </c>
      <c r="K83" s="9">
        <f t="shared" si="14"/>
        <v>88.936942361883851</v>
      </c>
      <c r="L83" s="9">
        <f t="shared" si="15"/>
        <v>0.64754022002783063</v>
      </c>
      <c r="M83" s="9">
        <f t="shared" si="15"/>
        <v>0.54861470245314037</v>
      </c>
    </row>
    <row r="84" spans="1:13">
      <c r="A84" s="15">
        <v>1.1679999999999999E-2</v>
      </c>
      <c r="B84" s="13">
        <v>736510</v>
      </c>
      <c r="C84" s="14">
        <v>58.59</v>
      </c>
      <c r="E84" s="5">
        <f t="shared" si="9"/>
        <v>18999568.195194393</v>
      </c>
      <c r="F84" s="5">
        <f t="shared" si="10"/>
        <v>219501.63425843633</v>
      </c>
      <c r="H84" s="10">
        <f t="shared" si="11"/>
        <v>2535.5595993877146</v>
      </c>
      <c r="I84" s="5">
        <f t="shared" si="12"/>
        <v>219472.34098871003</v>
      </c>
      <c r="J84" s="9">
        <f t="shared" si="13"/>
        <v>219486.98713487925</v>
      </c>
      <c r="K84" s="9">
        <f t="shared" si="14"/>
        <v>89.338092444000637</v>
      </c>
      <c r="L84" s="9">
        <f t="shared" si="15"/>
        <v>0.70199048602886693</v>
      </c>
      <c r="M84" s="9">
        <f t="shared" si="15"/>
        <v>0.52480103164363601</v>
      </c>
    </row>
    <row r="85" spans="1:13">
      <c r="A85" s="15">
        <v>7.28E-3</v>
      </c>
      <c r="B85" s="13">
        <v>541020</v>
      </c>
      <c r="C85" s="14">
        <v>59.88</v>
      </c>
      <c r="E85" s="5">
        <f t="shared" si="9"/>
        <v>18999568.195194393</v>
      </c>
      <c r="F85" s="5">
        <f t="shared" si="10"/>
        <v>136812.66244875142</v>
      </c>
      <c r="H85" s="10">
        <f t="shared" si="11"/>
        <v>985.11365704685318</v>
      </c>
      <c r="I85" s="5">
        <f t="shared" si="12"/>
        <v>136805.56881268293</v>
      </c>
      <c r="J85" s="9">
        <f t="shared" si="13"/>
        <v>136809.115584741</v>
      </c>
      <c r="K85" s="9">
        <f t="shared" si="14"/>
        <v>89.587429957331096</v>
      </c>
      <c r="L85" s="9">
        <f t="shared" si="15"/>
        <v>0.74712743413415217</v>
      </c>
      <c r="M85" s="9">
        <f t="shared" si="15"/>
        <v>0.49611606475168823</v>
      </c>
    </row>
    <row r="86" spans="1:13">
      <c r="A86" s="15">
        <v>4.5199999999999997E-3</v>
      </c>
      <c r="B86" s="13">
        <v>394320</v>
      </c>
      <c r="C86" s="14">
        <v>61.16</v>
      </c>
      <c r="E86" s="5">
        <f t="shared" si="9"/>
        <v>18999568.195194393</v>
      </c>
      <c r="F86" s="5">
        <f t="shared" si="10"/>
        <v>84944.125586312686</v>
      </c>
      <c r="H86" s="10">
        <f t="shared" si="11"/>
        <v>379.76443325384309</v>
      </c>
      <c r="I86" s="5">
        <f t="shared" si="12"/>
        <v>84942.427718372739</v>
      </c>
      <c r="J86" s="9">
        <f t="shared" si="13"/>
        <v>84943.276648100538</v>
      </c>
      <c r="K86" s="9">
        <f t="shared" si="14"/>
        <v>89.743841154000137</v>
      </c>
      <c r="L86" s="9">
        <f t="shared" si="15"/>
        <v>0.78458288535174348</v>
      </c>
      <c r="M86" s="9">
        <f t="shared" si="15"/>
        <v>0.46736169316546994</v>
      </c>
    </row>
    <row r="87" spans="1:13">
      <c r="A87" s="15">
        <v>2.8279999999999998E-3</v>
      </c>
      <c r="B87" s="13">
        <v>284950</v>
      </c>
      <c r="C87" s="14">
        <v>62.47</v>
      </c>
      <c r="E87" s="5">
        <f t="shared" si="9"/>
        <v>18999568.195194393</v>
      </c>
      <c r="F87" s="5">
        <f t="shared" si="10"/>
        <v>53146.457335861123</v>
      </c>
      <c r="H87" s="10">
        <f t="shared" si="11"/>
        <v>148.66252735927714</v>
      </c>
      <c r="I87" s="5">
        <f t="shared" si="12"/>
        <v>53146.04149026997</v>
      </c>
      <c r="J87" s="9">
        <f t="shared" si="13"/>
        <v>53146.249412658821</v>
      </c>
      <c r="K87" s="9">
        <f t="shared" si="14"/>
        <v>89.839730054491639</v>
      </c>
      <c r="L87" s="9">
        <f t="shared" si="15"/>
        <v>0.81348921069430136</v>
      </c>
      <c r="M87" s="9">
        <f t="shared" si="15"/>
        <v>0.43812598134291086</v>
      </c>
    </row>
    <row r="88" spans="1:13">
      <c r="A88" s="15">
        <v>1.7639999999999999E-3</v>
      </c>
      <c r="B88" s="13">
        <v>204490</v>
      </c>
      <c r="C88" s="14">
        <v>63.79</v>
      </c>
      <c r="E88" s="5">
        <f t="shared" si="9"/>
        <v>18999568.195194393</v>
      </c>
      <c r="F88" s="5">
        <f t="shared" si="10"/>
        <v>33150.760516428229</v>
      </c>
      <c r="H88" s="10">
        <f t="shared" si="11"/>
        <v>57.841818605613199</v>
      </c>
      <c r="I88" s="5">
        <f t="shared" si="12"/>
        <v>33150.659593067408</v>
      </c>
      <c r="J88" s="9">
        <f t="shared" si="13"/>
        <v>33150.710054709416</v>
      </c>
      <c r="K88" s="9">
        <f t="shared" si="14"/>
        <v>89.900029478658141</v>
      </c>
      <c r="L88" s="9">
        <f t="shared" si="15"/>
        <v>0.83788591102396492</v>
      </c>
      <c r="M88" s="9">
        <f t="shared" si="15"/>
        <v>0.40931226647841579</v>
      </c>
    </row>
    <row r="89" spans="1:13">
      <c r="A89" s="15">
        <v>1.0960000000000002E-3</v>
      </c>
      <c r="B89" s="13">
        <v>145770</v>
      </c>
      <c r="C89" s="14">
        <v>65.150000000000006</v>
      </c>
      <c r="E89" s="5">
        <f t="shared" si="9"/>
        <v>18999568.195194393</v>
      </c>
      <c r="F89" s="5">
        <f t="shared" si="10"/>
        <v>20597.071159866973</v>
      </c>
      <c r="H89" s="10">
        <f t="shared" si="11"/>
        <v>22.328867552527615</v>
      </c>
      <c r="I89" s="5">
        <f t="shared" si="12"/>
        <v>20597.04695356559</v>
      </c>
      <c r="J89" s="9">
        <f t="shared" si="13"/>
        <v>20597.059056712726</v>
      </c>
      <c r="K89" s="9">
        <f t="shared" si="14"/>
        <v>89.937886757564158</v>
      </c>
      <c r="L89" s="9">
        <f t="shared" si="15"/>
        <v>0.85870165976049451</v>
      </c>
      <c r="M89" s="9">
        <f t="shared" si="15"/>
        <v>0.38047408683905065</v>
      </c>
    </row>
    <row r="90" spans="1:13">
      <c r="A90" s="15">
        <v>6.8400000000000004E-4</v>
      </c>
      <c r="B90" s="13">
        <v>102910</v>
      </c>
      <c r="C90" s="14">
        <v>66.56</v>
      </c>
      <c r="E90" s="5">
        <f t="shared" si="9"/>
        <v>18999568.195194393</v>
      </c>
      <c r="F90" s="5">
        <f t="shared" si="10"/>
        <v>12854.376526778293</v>
      </c>
      <c r="H90" s="10">
        <f t="shared" si="11"/>
        <v>8.6967723982325715</v>
      </c>
      <c r="I90" s="5">
        <f t="shared" si="12"/>
        <v>12854.370642876836</v>
      </c>
      <c r="J90" s="9">
        <f t="shared" si="13"/>
        <v>12854.373584827228</v>
      </c>
      <c r="K90" s="9">
        <f t="shared" si="14"/>
        <v>89.961235886873027</v>
      </c>
      <c r="L90" s="9">
        <f t="shared" si="15"/>
        <v>0.87509111277011731</v>
      </c>
      <c r="M90" s="9">
        <f t="shared" si="15"/>
        <v>0.35158106801191441</v>
      </c>
    </row>
    <row r="91" spans="1:13">
      <c r="A91" s="15">
        <v>4.28E-4</v>
      </c>
      <c r="B91" s="13">
        <v>71917</v>
      </c>
      <c r="C91" s="14">
        <v>68.040000000000006</v>
      </c>
      <c r="E91" s="5">
        <f t="shared" si="9"/>
        <v>18999568.195194393</v>
      </c>
      <c r="F91" s="5">
        <f t="shared" si="10"/>
        <v>8043.381803305715</v>
      </c>
      <c r="H91" s="10">
        <f t="shared" si="11"/>
        <v>3.4051289257830679</v>
      </c>
      <c r="I91" s="5">
        <f t="shared" si="12"/>
        <v>8043.3803617596886</v>
      </c>
      <c r="J91" s="9">
        <f t="shared" si="13"/>
        <v>8043.3810825326691</v>
      </c>
      <c r="K91" s="9">
        <f t="shared" si="14"/>
        <v>89.97574409070377</v>
      </c>
      <c r="L91" s="9">
        <f t="shared" si="15"/>
        <v>0.88815744424082388</v>
      </c>
      <c r="M91" s="9">
        <f t="shared" si="15"/>
        <v>0.32239482790569901</v>
      </c>
    </row>
    <row r="92" spans="1:13">
      <c r="A92" s="15">
        <v>2.656E-4</v>
      </c>
      <c r="B92" s="13">
        <v>49654</v>
      </c>
      <c r="C92" s="14">
        <v>69.58</v>
      </c>
      <c r="E92" s="5">
        <f t="shared" si="9"/>
        <v>18999568.195194393</v>
      </c>
      <c r="F92" s="5">
        <f t="shared" si="10"/>
        <v>4991.407025602799</v>
      </c>
      <c r="H92" s="10">
        <f t="shared" si="11"/>
        <v>1.3113004527139505</v>
      </c>
      <c r="I92" s="5">
        <f t="shared" si="12"/>
        <v>4991.4066811089533</v>
      </c>
      <c r="J92" s="9">
        <f t="shared" si="13"/>
        <v>4991.406853355873</v>
      </c>
      <c r="K92" s="9">
        <f t="shared" si="14"/>
        <v>89.984947734238929</v>
      </c>
      <c r="L92" s="9">
        <f t="shared" si="15"/>
        <v>0.89947623850332548</v>
      </c>
      <c r="M92" s="9">
        <f t="shared" si="15"/>
        <v>0.29325880618337069</v>
      </c>
    </row>
    <row r="93" spans="1:13">
      <c r="A93" s="15">
        <v>1.6560000000000001E-4</v>
      </c>
      <c r="B93" s="13">
        <v>34088</v>
      </c>
      <c r="C93" s="14">
        <v>71.17</v>
      </c>
      <c r="E93" s="5">
        <f t="shared" si="9"/>
        <v>18999568.195194393</v>
      </c>
      <c r="F93" s="5">
        <f t="shared" si="10"/>
        <v>3112.1122117463237</v>
      </c>
      <c r="H93" s="10">
        <f t="shared" si="11"/>
        <v>0.50976117241937358</v>
      </c>
      <c r="I93" s="5">
        <f t="shared" si="12"/>
        <v>3112.1121282479012</v>
      </c>
      <c r="J93" s="9">
        <f t="shared" si="13"/>
        <v>3112.1121699971122</v>
      </c>
      <c r="K93" s="9">
        <f t="shared" si="14"/>
        <v>89.990615002842304</v>
      </c>
      <c r="L93" s="9">
        <f t="shared" si="15"/>
        <v>0.90870358571939946</v>
      </c>
      <c r="M93" s="9">
        <f t="shared" si="15"/>
        <v>0.26444590421304343</v>
      </c>
    </row>
    <row r="94" spans="1:13">
      <c r="A94" s="15">
        <v>1.032E-4</v>
      </c>
      <c r="B94" s="13">
        <v>23527</v>
      </c>
      <c r="C94" s="14">
        <v>72.739999999999995</v>
      </c>
      <c r="E94" s="5">
        <f t="shared" si="9"/>
        <v>18999568.195194393</v>
      </c>
      <c r="F94" s="5">
        <f t="shared" si="10"/>
        <v>1939.4322478998827</v>
      </c>
      <c r="H94" s="10">
        <f t="shared" si="11"/>
        <v>0.19797278371579768</v>
      </c>
      <c r="I94" s="5">
        <f t="shared" si="12"/>
        <v>1939.4322276912758</v>
      </c>
      <c r="J94" s="9">
        <f t="shared" si="13"/>
        <v>1939.4322377955791</v>
      </c>
      <c r="K94" s="9">
        <f t="shared" si="14"/>
        <v>89.994151378550896</v>
      </c>
      <c r="L94" s="9">
        <f t="shared" si="15"/>
        <v>0.91756568037592645</v>
      </c>
      <c r="M94" s="9">
        <f t="shared" si="15"/>
        <v>0.23720307091766432</v>
      </c>
    </row>
    <row r="95" spans="1:13">
      <c r="A95" s="15">
        <v>6.4400000000000007E-5</v>
      </c>
      <c r="B95" s="13">
        <v>16012</v>
      </c>
      <c r="C95" s="14">
        <v>74.33</v>
      </c>
      <c r="E95" s="5">
        <f t="shared" si="9"/>
        <v>18999568.195194393</v>
      </c>
      <c r="F95" s="5">
        <f t="shared" si="10"/>
        <v>1210.2658601235703</v>
      </c>
      <c r="H95" s="10">
        <f t="shared" si="11"/>
        <v>7.7093512399282679E-2</v>
      </c>
      <c r="I95" s="5">
        <f t="shared" si="12"/>
        <v>1210.2658552127407</v>
      </c>
      <c r="J95" s="9">
        <f t="shared" si="13"/>
        <v>1210.2658576681556</v>
      </c>
      <c r="K95" s="9">
        <f t="shared" si="14"/>
        <v>89.996350278855417</v>
      </c>
      <c r="L95" s="9">
        <f t="shared" si="15"/>
        <v>0.92441507259129685</v>
      </c>
      <c r="M95" s="9">
        <f t="shared" si="15"/>
        <v>0.21076752695890513</v>
      </c>
    </row>
    <row r="96" spans="1:13">
      <c r="A96" s="15">
        <v>4.0000000000000003E-5</v>
      </c>
      <c r="B96" s="13">
        <v>10816</v>
      </c>
      <c r="C96" s="14">
        <v>75.95</v>
      </c>
      <c r="E96" s="5">
        <f t="shared" si="9"/>
        <v>18999568.195194393</v>
      </c>
      <c r="F96" s="5">
        <f t="shared" si="10"/>
        <v>751.71792554259025</v>
      </c>
      <c r="H96" s="10">
        <f t="shared" si="11"/>
        <v>2.9741720069217804E-2</v>
      </c>
      <c r="I96" s="5">
        <f t="shared" si="12"/>
        <v>751.71792436585918</v>
      </c>
      <c r="J96" s="9">
        <f t="shared" si="13"/>
        <v>751.71792495422483</v>
      </c>
      <c r="K96" s="9">
        <f t="shared" si="14"/>
        <v>89.997733092454894</v>
      </c>
      <c r="L96" s="9">
        <f t="shared" si="15"/>
        <v>0.930499452204676</v>
      </c>
      <c r="M96" s="9">
        <f t="shared" si="15"/>
        <v>0.18496027771500842</v>
      </c>
    </row>
  </sheetData>
  <pageMargins left="0.7" right="0.7" top="0.75" bottom="0.75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96"/>
  <sheetViews>
    <sheetView zoomScale="70" zoomScaleNormal="70" workbookViewId="0">
      <selection activeCell="Q2" sqref="Q2"/>
    </sheetView>
  </sheetViews>
  <sheetFormatPr defaultRowHeight="14.4"/>
  <cols>
    <col min="16" max="16" width="13.77734375" customWidth="1"/>
    <col min="19" max="19" width="10.109375" bestFit="1" customWidth="1"/>
  </cols>
  <sheetData>
    <row r="1" spans="1:23">
      <c r="A1" t="s">
        <v>19</v>
      </c>
      <c r="B1" t="s">
        <v>20</v>
      </c>
      <c r="C1" t="s">
        <v>21</v>
      </c>
      <c r="E1" t="s">
        <v>0</v>
      </c>
      <c r="F1" t="s">
        <v>1</v>
      </c>
      <c r="H1" t="s">
        <v>27</v>
      </c>
      <c r="I1" t="s">
        <v>28</v>
      </c>
      <c r="J1" t="s">
        <v>25</v>
      </c>
      <c r="K1" t="s">
        <v>24</v>
      </c>
      <c r="L1" t="s">
        <v>30</v>
      </c>
      <c r="M1" t="s">
        <v>31</v>
      </c>
      <c r="O1" t="s">
        <v>42</v>
      </c>
      <c r="P1" s="5">
        <f>10^Q1</f>
        <v>37839444.610754833</v>
      </c>
      <c r="Q1">
        <v>7.5779447534101303</v>
      </c>
      <c r="R1" s="5"/>
      <c r="S1" s="4">
        <f>P1/10^6</f>
        <v>37.839444610754832</v>
      </c>
      <c r="T1" s="8" t="s">
        <v>44</v>
      </c>
    </row>
    <row r="2" spans="1:23">
      <c r="A2">
        <v>30000</v>
      </c>
      <c r="B2" s="1">
        <v>237900000</v>
      </c>
      <c r="C2">
        <v>16.190000000000001</v>
      </c>
      <c r="E2" s="5">
        <f>$P$1</f>
        <v>37839444.610754833</v>
      </c>
      <c r="F2" s="5">
        <f>A2*$P$2</f>
        <v>1868501973059.2444</v>
      </c>
      <c r="H2" s="1">
        <f>E2*F2^2/(E2^2+F2^2)</f>
        <v>37839444.595236428</v>
      </c>
      <c r="I2" s="5">
        <f>E2^2*F2/(E2^2+F2^2)</f>
        <v>766.29491887498079</v>
      </c>
      <c r="J2">
        <f>(H2^2+I2^2)^0.5</f>
        <v>37839444.602995634</v>
      </c>
      <c r="K2">
        <f>DEGREES(ATAN(I2/H2))</f>
        <v>1.160309438404954E-3</v>
      </c>
      <c r="L2">
        <f t="shared" ref="L2:M33" si="0">ABS((J2-B2)/B2)</f>
        <v>0.84094390667088847</v>
      </c>
      <c r="M2">
        <f t="shared" si="0"/>
        <v>0.99992833172091389</v>
      </c>
      <c r="O2" t="s">
        <v>43</v>
      </c>
      <c r="P2" s="5">
        <f>10^Q2</f>
        <v>62283399.101974815</v>
      </c>
      <c r="Q2">
        <v>7.7943723060628836</v>
      </c>
      <c r="R2" s="5"/>
      <c r="S2" s="4">
        <f>P2/10^6</f>
        <v>62.283399101974815</v>
      </c>
      <c r="T2" s="8" t="s">
        <v>45</v>
      </c>
    </row>
    <row r="3" spans="1:23">
      <c r="A3">
        <v>18720</v>
      </c>
      <c r="B3" s="1">
        <v>216760000</v>
      </c>
      <c r="C3">
        <v>16.91</v>
      </c>
      <c r="E3" s="5">
        <f t="shared" ref="E3:E66" si="1">$P$1</f>
        <v>37839444.610754833</v>
      </c>
      <c r="F3" s="5">
        <f t="shared" ref="F3:F66" si="2">A3*$P$2</f>
        <v>1165945231188.9685</v>
      </c>
      <c r="H3" s="1">
        <f t="shared" ref="H3:H66" si="3">E3*F3^2/(E3^2+F3^2)</f>
        <v>37839444.570900284</v>
      </c>
      <c r="I3" s="5">
        <f t="shared" ref="I3:I66" si="4">E3^2*F3/(E3^2+F3^2)</f>
        <v>1228.0367281765127</v>
      </c>
      <c r="J3">
        <f t="shared" ref="J3:J66" si="5">(H3^2+I3^2)^0.5</f>
        <v>37839444.590827562</v>
      </c>
      <c r="K3">
        <f t="shared" ref="K3:K66" si="6">DEGREES(ATAN(I3/H3))</f>
        <v>1.8594702534554576E-3</v>
      </c>
      <c r="L3">
        <f t="shared" si="0"/>
        <v>0.82543160827261697</v>
      </c>
      <c r="M3">
        <f t="shared" si="0"/>
        <v>0.99989003724107295</v>
      </c>
      <c r="P3" s="5"/>
      <c r="R3" s="5"/>
      <c r="T3" s="8"/>
    </row>
    <row r="4" spans="1:23">
      <c r="A4">
        <v>11640</v>
      </c>
      <c r="B4" s="1">
        <v>197060000</v>
      </c>
      <c r="C4">
        <v>17.399999999999999</v>
      </c>
      <c r="E4" s="5">
        <f t="shared" si="1"/>
        <v>37839444.610754833</v>
      </c>
      <c r="F4" s="5">
        <f t="shared" si="2"/>
        <v>724978765546.98682</v>
      </c>
      <c r="H4" s="1">
        <f t="shared" si="3"/>
        <v>37839444.50767263</v>
      </c>
      <c r="I4" s="5">
        <f t="shared" si="4"/>
        <v>1974.9868997466676</v>
      </c>
      <c r="J4">
        <f t="shared" si="5"/>
        <v>37839444.559213735</v>
      </c>
      <c r="K4">
        <f t="shared" si="6"/>
        <v>2.9904882410049863E-3</v>
      </c>
      <c r="L4">
        <f t="shared" si="0"/>
        <v>0.80798008444527691</v>
      </c>
      <c r="M4">
        <f t="shared" si="0"/>
        <v>0.99982813285971239</v>
      </c>
      <c r="P4" s="5"/>
      <c r="R4" s="5"/>
      <c r="T4" s="8"/>
      <c r="W4" s="1"/>
    </row>
    <row r="5" spans="1:23">
      <c r="A5">
        <v>7260</v>
      </c>
      <c r="B5" s="1">
        <v>179400000</v>
      </c>
      <c r="C5">
        <v>18.09</v>
      </c>
      <c r="E5" s="5">
        <f t="shared" si="1"/>
        <v>37839444.610754833</v>
      </c>
      <c r="F5" s="5">
        <f t="shared" si="2"/>
        <v>452177477480.33716</v>
      </c>
      <c r="H5" s="1">
        <f t="shared" si="3"/>
        <v>37839444.34577281</v>
      </c>
      <c r="I5" s="5">
        <f t="shared" si="4"/>
        <v>3166.507908359662</v>
      </c>
      <c r="J5">
        <f t="shared" si="5"/>
        <v>37839444.478263818</v>
      </c>
      <c r="K5">
        <f t="shared" si="6"/>
        <v>4.7946670903103381E-3</v>
      </c>
      <c r="L5">
        <f t="shared" si="0"/>
        <v>0.7890777899762329</v>
      </c>
      <c r="M5">
        <f t="shared" si="0"/>
        <v>0.99973495483193431</v>
      </c>
      <c r="P5" s="5"/>
      <c r="R5" s="5"/>
      <c r="T5" s="8"/>
    </row>
    <row r="6" spans="1:23">
      <c r="A6">
        <v>4518</v>
      </c>
      <c r="B6" s="1">
        <v>162570000</v>
      </c>
      <c r="C6">
        <v>18.55</v>
      </c>
      <c r="E6" s="5">
        <f t="shared" si="1"/>
        <v>37839444.610754833</v>
      </c>
      <c r="F6" s="5">
        <f t="shared" si="2"/>
        <v>281396397142.72223</v>
      </c>
      <c r="H6" s="1">
        <f t="shared" si="3"/>
        <v>37839443.926532596</v>
      </c>
      <c r="I6" s="5">
        <f t="shared" si="4"/>
        <v>5088.2795838838792</v>
      </c>
      <c r="J6">
        <f t="shared" si="5"/>
        <v>37839444.268643714</v>
      </c>
      <c r="K6">
        <f t="shared" si="6"/>
        <v>7.7045778988705498E-3</v>
      </c>
      <c r="L6">
        <f t="shared" si="0"/>
        <v>0.76724214634530541</v>
      </c>
      <c r="M6">
        <f t="shared" si="0"/>
        <v>0.99958465887337622</v>
      </c>
      <c r="P6" s="5"/>
      <c r="R6" s="5"/>
      <c r="T6" s="8"/>
    </row>
    <row r="7" spans="1:23">
      <c r="A7">
        <v>2814</v>
      </c>
      <c r="B7" s="1">
        <v>147310000</v>
      </c>
      <c r="C7">
        <v>19.149999999999999</v>
      </c>
      <c r="E7" s="5">
        <f t="shared" si="1"/>
        <v>37839444.610754833</v>
      </c>
      <c r="F7" s="5">
        <f t="shared" si="2"/>
        <v>175265485072.95712</v>
      </c>
      <c r="H7" s="1">
        <f t="shared" si="3"/>
        <v>37839442.846986897</v>
      </c>
      <c r="I7" s="5">
        <f t="shared" si="4"/>
        <v>8169.4550476630584</v>
      </c>
      <c r="J7">
        <f t="shared" si="5"/>
        <v>37839443.728870846</v>
      </c>
      <c r="K7">
        <f t="shared" si="6"/>
        <v>1.2370036466263345E-2</v>
      </c>
      <c r="L7">
        <f t="shared" si="0"/>
        <v>0.74313051572282374</v>
      </c>
      <c r="M7">
        <f t="shared" si="0"/>
        <v>0.99935404509314563</v>
      </c>
      <c r="P7" s="5"/>
      <c r="R7" s="5"/>
      <c r="T7" s="8"/>
    </row>
    <row r="8" spans="1:23">
      <c r="A8">
        <v>1752</v>
      </c>
      <c r="B8" s="1">
        <v>132740000</v>
      </c>
      <c r="C8">
        <v>19.77</v>
      </c>
      <c r="E8" s="5">
        <f t="shared" si="1"/>
        <v>37839444.610754833</v>
      </c>
      <c r="F8" s="5">
        <f t="shared" si="2"/>
        <v>109120515226.65988</v>
      </c>
      <c r="H8" s="1">
        <f t="shared" si="3"/>
        <v>37839440.060650118</v>
      </c>
      <c r="I8" s="5">
        <f t="shared" si="4"/>
        <v>13121.486764453346</v>
      </c>
      <c r="J8">
        <f t="shared" si="5"/>
        <v>37839442.335702412</v>
      </c>
      <c r="K8">
        <f t="shared" si="6"/>
        <v>1.9868311507798029E-2</v>
      </c>
      <c r="L8">
        <f t="shared" si="0"/>
        <v>0.71493564610740978</v>
      </c>
      <c r="M8">
        <f t="shared" si="0"/>
        <v>0.99899502723784528</v>
      </c>
      <c r="P8" s="5"/>
      <c r="R8" s="1"/>
      <c r="T8" s="1"/>
    </row>
    <row r="9" spans="1:23">
      <c r="A9">
        <v>1092</v>
      </c>
      <c r="B9" s="1">
        <v>119620000</v>
      </c>
      <c r="C9">
        <v>20.27</v>
      </c>
      <c r="E9" s="5">
        <f t="shared" si="1"/>
        <v>37839444.610754833</v>
      </c>
      <c r="F9" s="5">
        <f t="shared" si="2"/>
        <v>68013471819.356499</v>
      </c>
      <c r="H9" s="1">
        <f t="shared" si="3"/>
        <v>37839432.898399569</v>
      </c>
      <c r="I9" s="5">
        <f t="shared" si="4"/>
        <v>21052.051703290213</v>
      </c>
      <c r="J9">
        <f t="shared" si="5"/>
        <v>37839438.754576743</v>
      </c>
      <c r="K9">
        <f t="shared" si="6"/>
        <v>3.1876629638670266E-2</v>
      </c>
      <c r="L9">
        <f t="shared" si="0"/>
        <v>0.68366963087630206</v>
      </c>
      <c r="M9">
        <f t="shared" si="0"/>
        <v>0.99842739863647412</v>
      </c>
      <c r="P9" s="5"/>
      <c r="R9" s="1"/>
      <c r="T9" s="1"/>
    </row>
    <row r="10" spans="1:23">
      <c r="A10">
        <v>678</v>
      </c>
      <c r="B10" s="1">
        <v>107160000</v>
      </c>
      <c r="C10">
        <v>20.83</v>
      </c>
      <c r="E10" s="5">
        <f t="shared" si="1"/>
        <v>37839444.610754833</v>
      </c>
      <c r="F10" s="5">
        <f t="shared" si="2"/>
        <v>42228144591.138924</v>
      </c>
      <c r="H10" s="1">
        <f t="shared" si="3"/>
        <v>37839414.227806747</v>
      </c>
      <c r="I10" s="5">
        <f t="shared" si="4"/>
        <v>33906.827606083185</v>
      </c>
      <c r="J10">
        <f t="shared" si="5"/>
        <v>37839429.419277743</v>
      </c>
      <c r="K10">
        <f t="shared" si="6"/>
        <v>5.1341111858807222E-2</v>
      </c>
      <c r="L10">
        <f t="shared" si="0"/>
        <v>0.64688848992835257</v>
      </c>
      <c r="M10">
        <f t="shared" si="0"/>
        <v>0.99753523226794016</v>
      </c>
      <c r="P10" s="5"/>
      <c r="R10" s="1"/>
      <c r="T10" s="1"/>
    </row>
    <row r="11" spans="1:23">
      <c r="A11">
        <v>424.2</v>
      </c>
      <c r="B11" s="1">
        <v>95929000</v>
      </c>
      <c r="C11">
        <v>21.22</v>
      </c>
      <c r="E11" s="5">
        <f t="shared" si="1"/>
        <v>37839444.610754833</v>
      </c>
      <c r="F11" s="5">
        <f t="shared" si="2"/>
        <v>26420617899.057716</v>
      </c>
      <c r="H11" s="1">
        <f t="shared" si="3"/>
        <v>37839366.995439023</v>
      </c>
      <c r="I11" s="5">
        <f t="shared" si="4"/>
        <v>54193.306038501272</v>
      </c>
      <c r="J11">
        <f t="shared" si="5"/>
        <v>37839405.803077027</v>
      </c>
      <c r="K11">
        <f t="shared" si="6"/>
        <v>8.205860291587147E-2</v>
      </c>
      <c r="L11">
        <f t="shared" si="0"/>
        <v>0.60554779260622937</v>
      </c>
      <c r="M11">
        <f t="shared" si="0"/>
        <v>0.99613295933478452</v>
      </c>
    </row>
    <row r="12" spans="1:23">
      <c r="A12">
        <v>264.60000000000002</v>
      </c>
      <c r="B12" s="1">
        <v>85644000</v>
      </c>
      <c r="C12">
        <v>22.06</v>
      </c>
      <c r="E12" s="5">
        <f t="shared" si="1"/>
        <v>37839444.610754833</v>
      </c>
      <c r="F12" s="5">
        <f t="shared" si="2"/>
        <v>16480187402.382538</v>
      </c>
      <c r="H12" s="1">
        <f t="shared" si="3"/>
        <v>37839245.126933575</v>
      </c>
      <c r="I12" s="5">
        <f t="shared" si="4"/>
        <v>86881.052085996314</v>
      </c>
      <c r="J12">
        <f t="shared" si="5"/>
        <v>37839344.868712746</v>
      </c>
      <c r="K12">
        <f t="shared" si="6"/>
        <v>0.13155412693507884</v>
      </c>
      <c r="L12">
        <f t="shared" si="0"/>
        <v>0.55817868305178708</v>
      </c>
      <c r="M12">
        <f t="shared" si="0"/>
        <v>0.99403653096395839</v>
      </c>
      <c r="O12" t="s">
        <v>29</v>
      </c>
      <c r="P12" s="4">
        <f>SUM(L2:L96)+SUM(M2:M96)</f>
        <v>141.85582527896131</v>
      </c>
    </row>
    <row r="13" spans="1:23">
      <c r="A13">
        <v>164.4</v>
      </c>
      <c r="B13" s="1">
        <v>76052000</v>
      </c>
      <c r="C13">
        <v>22.68</v>
      </c>
      <c r="E13" s="5">
        <f t="shared" si="1"/>
        <v>37839444.610754833</v>
      </c>
      <c r="F13" s="5">
        <f t="shared" si="2"/>
        <v>10239390812.36466</v>
      </c>
      <c r="H13" s="1">
        <f t="shared" si="3"/>
        <v>37838927.861224271</v>
      </c>
      <c r="I13" s="5">
        <f t="shared" si="4"/>
        <v>139832.92963153208</v>
      </c>
      <c r="J13">
        <f t="shared" si="5"/>
        <v>37839186.235107429</v>
      </c>
      <c r="K13">
        <f t="shared" si="6"/>
        <v>0.21173433515735232</v>
      </c>
      <c r="L13">
        <f t="shared" si="0"/>
        <v>0.50245639516242269</v>
      </c>
      <c r="M13">
        <f t="shared" si="0"/>
        <v>0.99066427093662468</v>
      </c>
    </row>
    <row r="14" spans="1:23">
      <c r="A14">
        <v>102.6</v>
      </c>
      <c r="B14" s="1">
        <v>67508000</v>
      </c>
      <c r="C14">
        <v>23.28</v>
      </c>
      <c r="E14" s="5">
        <f t="shared" si="1"/>
        <v>37839444.610754833</v>
      </c>
      <c r="F14" s="5">
        <f t="shared" si="2"/>
        <v>6390276747.8626156</v>
      </c>
      <c r="H14" s="1">
        <f t="shared" si="3"/>
        <v>37838117.889462501</v>
      </c>
      <c r="I14" s="5">
        <f t="shared" si="4"/>
        <v>224054.9858083094</v>
      </c>
      <c r="J14">
        <f t="shared" si="5"/>
        <v>37838781.244293898</v>
      </c>
      <c r="K14">
        <f t="shared" si="6"/>
        <v>0.33926780043991978</v>
      </c>
      <c r="L14">
        <f t="shared" si="0"/>
        <v>0.43949189363788144</v>
      </c>
      <c r="M14">
        <f t="shared" si="0"/>
        <v>0.98542664087457388</v>
      </c>
    </row>
    <row r="15" spans="1:23">
      <c r="A15">
        <v>64.2</v>
      </c>
      <c r="B15" s="1">
        <v>59871000</v>
      </c>
      <c r="C15">
        <v>23.97</v>
      </c>
      <c r="E15" s="5">
        <f t="shared" si="1"/>
        <v>37839444.610754833</v>
      </c>
      <c r="F15" s="5">
        <f t="shared" si="2"/>
        <v>3998594222.3467832</v>
      </c>
      <c r="H15" s="1">
        <f t="shared" si="3"/>
        <v>37836056.319757961</v>
      </c>
      <c r="I15" s="5">
        <f t="shared" si="4"/>
        <v>358049.67390780075</v>
      </c>
      <c r="J15">
        <f t="shared" si="5"/>
        <v>37837750.427329607</v>
      </c>
      <c r="K15">
        <f t="shared" si="6"/>
        <v>0.54218448806082831</v>
      </c>
      <c r="L15">
        <f t="shared" si="0"/>
        <v>0.36801205212323818</v>
      </c>
      <c r="M15">
        <f t="shared" si="0"/>
        <v>0.97738070554606471</v>
      </c>
    </row>
    <row r="16" spans="1:23">
      <c r="A16">
        <v>39.840000000000003</v>
      </c>
      <c r="B16" s="1">
        <v>52860000</v>
      </c>
      <c r="C16">
        <v>24.67</v>
      </c>
      <c r="E16" s="5">
        <f t="shared" si="1"/>
        <v>37839444.610754833</v>
      </c>
      <c r="F16" s="5">
        <f t="shared" si="2"/>
        <v>2481370620.2226768</v>
      </c>
      <c r="H16" s="1">
        <f t="shared" si="3"/>
        <v>37830647.298494555</v>
      </c>
      <c r="I16" s="5">
        <f t="shared" si="4"/>
        <v>576895.15277323849</v>
      </c>
      <c r="J16">
        <f t="shared" si="5"/>
        <v>37835045.698933505</v>
      </c>
      <c r="K16">
        <f t="shared" si="6"/>
        <v>0.87365926949112693</v>
      </c>
      <c r="L16">
        <f t="shared" si="0"/>
        <v>0.28424052782948345</v>
      </c>
      <c r="M16">
        <f t="shared" si="0"/>
        <v>0.9645861666197354</v>
      </c>
    </row>
    <row r="17" spans="1:13">
      <c r="A17">
        <v>24.84</v>
      </c>
      <c r="B17" s="1">
        <v>46748000</v>
      </c>
      <c r="C17">
        <v>25.49</v>
      </c>
      <c r="E17" s="5">
        <f t="shared" si="1"/>
        <v>37839444.610754833</v>
      </c>
      <c r="F17" s="5">
        <f t="shared" si="2"/>
        <v>1547119633.6930544</v>
      </c>
      <c r="H17" s="1">
        <f t="shared" si="3"/>
        <v>37816822.831998579</v>
      </c>
      <c r="I17" s="5">
        <f t="shared" si="4"/>
        <v>924923.67218580598</v>
      </c>
      <c r="J17">
        <f t="shared" si="5"/>
        <v>37828132.030357234</v>
      </c>
      <c r="K17">
        <f t="shared" si="6"/>
        <v>1.4010605777395022</v>
      </c>
      <c r="L17">
        <f t="shared" si="0"/>
        <v>0.19080747774541726</v>
      </c>
      <c r="M17">
        <f t="shared" si="0"/>
        <v>0.94503489298785781</v>
      </c>
    </row>
    <row r="18" spans="1:13">
      <c r="A18">
        <v>15.48</v>
      </c>
      <c r="B18" s="1">
        <v>41381000</v>
      </c>
      <c r="C18">
        <v>26.05</v>
      </c>
      <c r="E18" s="5">
        <f t="shared" si="1"/>
        <v>37839444.610754833</v>
      </c>
      <c r="F18" s="5">
        <f t="shared" si="2"/>
        <v>964147018.09857011</v>
      </c>
      <c r="H18" s="1">
        <f t="shared" si="3"/>
        <v>37781250.463337868</v>
      </c>
      <c r="I18" s="5">
        <f t="shared" si="4"/>
        <v>1482783.7533034517</v>
      </c>
      <c r="J18">
        <f t="shared" si="5"/>
        <v>37810336.341171689</v>
      </c>
      <c r="K18">
        <f t="shared" si="6"/>
        <v>2.2475082367890877</v>
      </c>
      <c r="L18">
        <f t="shared" si="0"/>
        <v>8.628751501482107E-2</v>
      </c>
      <c r="M18">
        <f t="shared" si="0"/>
        <v>0.9137232922537778</v>
      </c>
    </row>
    <row r="19" spans="1:13">
      <c r="A19">
        <v>9.66</v>
      </c>
      <c r="B19" s="1">
        <v>36588000</v>
      </c>
      <c r="C19">
        <v>26.93</v>
      </c>
      <c r="E19" s="5">
        <f t="shared" si="1"/>
        <v>37839444.610754833</v>
      </c>
      <c r="F19" s="5">
        <f t="shared" si="2"/>
        <v>601657635.3250767</v>
      </c>
      <c r="H19" s="1">
        <f t="shared" si="3"/>
        <v>37690364.064866558</v>
      </c>
      <c r="I19" s="5">
        <f t="shared" si="4"/>
        <v>2370421.9138200306</v>
      </c>
      <c r="J19">
        <f t="shared" si="5"/>
        <v>37764830.774037667</v>
      </c>
      <c r="K19">
        <f t="shared" si="6"/>
        <v>3.5987056796772352</v>
      </c>
      <c r="L19">
        <f t="shared" si="0"/>
        <v>3.2164391987473125E-2</v>
      </c>
      <c r="M19">
        <f t="shared" si="0"/>
        <v>0.86636815151588431</v>
      </c>
    </row>
    <row r="20" spans="1:13">
      <c r="A20">
        <v>6</v>
      </c>
      <c r="B20" s="1">
        <v>32266000</v>
      </c>
      <c r="C20">
        <v>27.75</v>
      </c>
      <c r="E20" s="5">
        <f t="shared" si="1"/>
        <v>37839444.610754833</v>
      </c>
      <c r="F20" s="5">
        <f t="shared" si="2"/>
        <v>373700394.61184889</v>
      </c>
      <c r="H20" s="1">
        <f t="shared" si="3"/>
        <v>37455421.743877269</v>
      </c>
      <c r="I20" s="5">
        <f t="shared" si="4"/>
        <v>3792589.93804918</v>
      </c>
      <c r="J20">
        <f t="shared" si="5"/>
        <v>37646943.520688452</v>
      </c>
      <c r="K20">
        <f t="shared" si="6"/>
        <v>5.7818409147066516</v>
      </c>
      <c r="L20">
        <f t="shared" si="0"/>
        <v>0.16676822415819909</v>
      </c>
      <c r="M20">
        <f t="shared" si="0"/>
        <v>0.79164537244300348</v>
      </c>
    </row>
    <row r="21" spans="1:13">
      <c r="A21">
        <v>1250</v>
      </c>
      <c r="B21" s="1">
        <v>130940000</v>
      </c>
      <c r="C21">
        <v>20.8</v>
      </c>
      <c r="E21" s="5">
        <f t="shared" si="1"/>
        <v>37839444.610754833</v>
      </c>
      <c r="F21" s="5">
        <f t="shared" si="2"/>
        <v>77854248877.468521</v>
      </c>
      <c r="H21" s="1">
        <f t="shared" si="3"/>
        <v>37839435.672154494</v>
      </c>
      <c r="I21" s="5">
        <f t="shared" si="4"/>
        <v>18391.073716120438</v>
      </c>
      <c r="J21">
        <f t="shared" si="5"/>
        <v>37839440.141454399</v>
      </c>
      <c r="K21">
        <f t="shared" si="6"/>
        <v>2.7847424332778273E-2</v>
      </c>
      <c r="L21">
        <f t="shared" si="0"/>
        <v>0.7110169532499282</v>
      </c>
      <c r="M21">
        <f t="shared" si="0"/>
        <v>0.99866118152246253</v>
      </c>
    </row>
    <row r="22" spans="1:13">
      <c r="A22">
        <v>780</v>
      </c>
      <c r="B22" s="1">
        <v>116130000</v>
      </c>
      <c r="C22">
        <v>21.44</v>
      </c>
      <c r="E22" s="5">
        <f t="shared" si="1"/>
        <v>37839444.610754833</v>
      </c>
      <c r="F22" s="5">
        <f t="shared" si="2"/>
        <v>48581051299.540359</v>
      </c>
      <c r="H22" s="1">
        <f t="shared" si="3"/>
        <v>37839421.654545344</v>
      </c>
      <c r="I22" s="5">
        <f t="shared" si="4"/>
        <v>29472.863626846065</v>
      </c>
      <c r="J22">
        <f t="shared" si="5"/>
        <v>37839433.132648349</v>
      </c>
      <c r="K22">
        <f t="shared" si="6"/>
        <v>4.4627277073857823E-2</v>
      </c>
      <c r="L22">
        <f t="shared" si="0"/>
        <v>0.67416315222037071</v>
      </c>
      <c r="M22">
        <f t="shared" si="0"/>
        <v>0.99791850386782377</v>
      </c>
    </row>
    <row r="23" spans="1:13">
      <c r="A23">
        <v>485</v>
      </c>
      <c r="B23" s="1">
        <v>103320000</v>
      </c>
      <c r="C23">
        <v>22.02</v>
      </c>
      <c r="E23" s="5">
        <f t="shared" si="1"/>
        <v>37839444.610754833</v>
      </c>
      <c r="F23" s="5">
        <f t="shared" si="2"/>
        <v>30207448564.457787</v>
      </c>
      <c r="H23" s="1">
        <f t="shared" si="3"/>
        <v>37839385.235499606</v>
      </c>
      <c r="I23" s="5">
        <f t="shared" si="4"/>
        <v>47399.61134646734</v>
      </c>
      <c r="J23">
        <f t="shared" si="5"/>
        <v>37839414.923115566</v>
      </c>
      <c r="K23">
        <f t="shared" si="6"/>
        <v>7.1771680309394598E-2</v>
      </c>
      <c r="L23">
        <f t="shared" si="0"/>
        <v>0.63376485749984934</v>
      </c>
      <c r="M23">
        <f t="shared" si="0"/>
        <v>0.99674061397323377</v>
      </c>
    </row>
    <row r="24" spans="1:13">
      <c r="A24">
        <v>302.5</v>
      </c>
      <c r="B24" s="1">
        <v>91708000</v>
      </c>
      <c r="C24">
        <v>22.49</v>
      </c>
      <c r="E24" s="5">
        <f t="shared" si="1"/>
        <v>37839444.610754833</v>
      </c>
      <c r="F24" s="5">
        <f t="shared" si="2"/>
        <v>18840728228.347382</v>
      </c>
      <c r="H24" s="1">
        <f t="shared" si="3"/>
        <v>37839291.981726877</v>
      </c>
      <c r="I24" s="5">
        <f t="shared" si="4"/>
        <v>75995.883794897542</v>
      </c>
      <c r="J24">
        <f t="shared" si="5"/>
        <v>37839368.296163902</v>
      </c>
      <c r="K24">
        <f t="shared" si="6"/>
        <v>0.11507185571781137</v>
      </c>
      <c r="L24">
        <f t="shared" si="0"/>
        <v>0.58739293958908823</v>
      </c>
      <c r="M24">
        <f t="shared" si="0"/>
        <v>0.99488342126643792</v>
      </c>
    </row>
    <row r="25" spans="1:13">
      <c r="A25">
        <v>188.25</v>
      </c>
      <c r="B25" s="1">
        <v>81489000</v>
      </c>
      <c r="C25">
        <v>23.01</v>
      </c>
      <c r="E25" s="5">
        <f t="shared" si="1"/>
        <v>37839444.610754833</v>
      </c>
      <c r="F25" s="5">
        <f t="shared" si="2"/>
        <v>11724849880.946758</v>
      </c>
      <c r="H25" s="1">
        <f t="shared" si="3"/>
        <v>37839050.502841637</v>
      </c>
      <c r="I25" s="5">
        <f t="shared" si="4"/>
        <v>122117.44032241848</v>
      </c>
      <c r="J25">
        <f t="shared" si="5"/>
        <v>37839247.556285143</v>
      </c>
      <c r="K25">
        <f t="shared" si="6"/>
        <v>0.18490922872286519</v>
      </c>
      <c r="L25">
        <f t="shared" si="0"/>
        <v>0.535652081185373</v>
      </c>
      <c r="M25">
        <f t="shared" si="0"/>
        <v>0.99196396224585548</v>
      </c>
    </row>
    <row r="26" spans="1:13">
      <c r="A26">
        <v>117.25</v>
      </c>
      <c r="B26" s="1">
        <v>72077000</v>
      </c>
      <c r="C26">
        <v>23.51</v>
      </c>
      <c r="E26" s="5">
        <f t="shared" si="1"/>
        <v>37839444.610754833</v>
      </c>
      <c r="F26" s="5">
        <f t="shared" si="2"/>
        <v>7302728544.7065468</v>
      </c>
      <c r="H26" s="1">
        <f t="shared" si="3"/>
        <v>37838428.707655318</v>
      </c>
      <c r="I26" s="5">
        <f t="shared" si="4"/>
        <v>196061.6663314375</v>
      </c>
      <c r="J26">
        <f t="shared" si="5"/>
        <v>37838936.655795693</v>
      </c>
      <c r="K26">
        <f t="shared" si="6"/>
        <v>0.29687822291552191</v>
      </c>
      <c r="L26">
        <f t="shared" si="0"/>
        <v>0.47502064936393451</v>
      </c>
      <c r="M26">
        <f t="shared" si="0"/>
        <v>0.98737225763864223</v>
      </c>
    </row>
    <row r="27" spans="1:13">
      <c r="A27">
        <v>73</v>
      </c>
      <c r="B27" s="1">
        <v>63571000</v>
      </c>
      <c r="C27">
        <v>23.89</v>
      </c>
      <c r="E27" s="5">
        <f t="shared" si="1"/>
        <v>37839444.610754833</v>
      </c>
      <c r="F27" s="5">
        <f t="shared" si="2"/>
        <v>4546688134.4441614</v>
      </c>
      <c r="H27" s="1">
        <f t="shared" si="3"/>
        <v>37836823.931634843</v>
      </c>
      <c r="I27" s="5">
        <f t="shared" si="4"/>
        <v>314893.90982454293</v>
      </c>
      <c r="J27">
        <f t="shared" si="5"/>
        <v>37838134.248506226</v>
      </c>
      <c r="K27">
        <f t="shared" si="6"/>
        <v>0.47682848670010247</v>
      </c>
      <c r="L27">
        <f t="shared" si="0"/>
        <v>0.40478938118786512</v>
      </c>
      <c r="M27">
        <f t="shared" si="0"/>
        <v>0.98004066610715346</v>
      </c>
    </row>
    <row r="28" spans="1:13">
      <c r="A28">
        <v>45.5</v>
      </c>
      <c r="B28" s="1">
        <v>56166000</v>
      </c>
      <c r="C28">
        <v>24.51</v>
      </c>
      <c r="E28" s="5">
        <f t="shared" si="1"/>
        <v>37839444.610754833</v>
      </c>
      <c r="F28" s="5">
        <f t="shared" si="2"/>
        <v>2833894659.139854</v>
      </c>
      <c r="H28" s="1">
        <f t="shared" si="3"/>
        <v>37832699.494610511</v>
      </c>
      <c r="I28" s="5">
        <f t="shared" si="4"/>
        <v>505159.33342284418</v>
      </c>
      <c r="J28">
        <f t="shared" si="5"/>
        <v>37836071.902374417</v>
      </c>
      <c r="K28">
        <f t="shared" si="6"/>
        <v>0.76499372935686105</v>
      </c>
      <c r="L28">
        <f t="shared" si="0"/>
        <v>0.3263527418300321</v>
      </c>
      <c r="M28">
        <f t="shared" si="0"/>
        <v>0.96878850553419582</v>
      </c>
    </row>
    <row r="29" spans="1:13">
      <c r="A29">
        <v>28.25</v>
      </c>
      <c r="B29" s="1">
        <v>49324000</v>
      </c>
      <c r="C29">
        <v>25.05</v>
      </c>
      <c r="E29" s="5">
        <f t="shared" si="1"/>
        <v>37839444.610754833</v>
      </c>
      <c r="F29" s="5">
        <f t="shared" si="2"/>
        <v>1759506024.6307886</v>
      </c>
      <c r="H29" s="1">
        <f t="shared" si="3"/>
        <v>37821952.108814299</v>
      </c>
      <c r="I29" s="5">
        <f t="shared" si="4"/>
        <v>813388.32709732442</v>
      </c>
      <c r="J29">
        <f t="shared" si="5"/>
        <v>37830697.348741814</v>
      </c>
      <c r="K29">
        <f t="shared" si="6"/>
        <v>1.231997106574068</v>
      </c>
      <c r="L29">
        <f t="shared" si="0"/>
        <v>0.23301643522946608</v>
      </c>
      <c r="M29">
        <f t="shared" si="0"/>
        <v>0.95081847877947834</v>
      </c>
    </row>
    <row r="30" spans="1:13">
      <c r="A30">
        <v>17.675000000000001</v>
      </c>
      <c r="B30" s="1">
        <v>43242000</v>
      </c>
      <c r="C30">
        <v>25.57</v>
      </c>
      <c r="E30" s="5">
        <f t="shared" si="1"/>
        <v>37839444.610754833</v>
      </c>
      <c r="F30" s="5">
        <f t="shared" si="2"/>
        <v>1100859079.1274049</v>
      </c>
      <c r="H30" s="1">
        <f t="shared" si="3"/>
        <v>37794790.854628041</v>
      </c>
      <c r="I30" s="5">
        <f t="shared" si="4"/>
        <v>1299107.1448058146</v>
      </c>
      <c r="J30">
        <f t="shared" si="5"/>
        <v>37817111.141899258</v>
      </c>
      <c r="K30">
        <f t="shared" si="6"/>
        <v>1.9686327611321315</v>
      </c>
      <c r="L30">
        <f t="shared" si="0"/>
        <v>0.12545416165072712</v>
      </c>
      <c r="M30">
        <f t="shared" si="0"/>
        <v>0.92301006018255261</v>
      </c>
    </row>
    <row r="31" spans="1:13">
      <c r="A31">
        <v>11.025</v>
      </c>
      <c r="B31" s="1">
        <v>37806000</v>
      </c>
      <c r="C31">
        <v>26.17</v>
      </c>
      <c r="E31" s="5">
        <f t="shared" si="1"/>
        <v>37839444.610754833</v>
      </c>
      <c r="F31" s="5">
        <f t="shared" si="2"/>
        <v>686674475.09927237</v>
      </c>
      <c r="H31" s="1">
        <f t="shared" si="3"/>
        <v>37724889.183055945</v>
      </c>
      <c r="I31" s="5">
        <f t="shared" si="4"/>
        <v>2078843.624532189</v>
      </c>
      <c r="J31">
        <f t="shared" si="5"/>
        <v>37782123.480412133</v>
      </c>
      <c r="K31">
        <f t="shared" si="6"/>
        <v>3.1541145802715822</v>
      </c>
      <c r="L31">
        <f t="shared" si="0"/>
        <v>6.3155371073022703E-4</v>
      </c>
      <c r="M31">
        <f t="shared" si="0"/>
        <v>0.87947594267208329</v>
      </c>
    </row>
    <row r="32" spans="1:13">
      <c r="A32">
        <v>6.85</v>
      </c>
      <c r="B32" s="1">
        <v>33014000</v>
      </c>
      <c r="C32">
        <v>26.82</v>
      </c>
      <c r="E32" s="5">
        <f t="shared" si="1"/>
        <v>37839444.610754833</v>
      </c>
      <c r="F32" s="5">
        <f t="shared" si="2"/>
        <v>426641283.84852749</v>
      </c>
      <c r="H32" s="1">
        <f t="shared" si="3"/>
        <v>37544115.924227171</v>
      </c>
      <c r="I32" s="5">
        <f t="shared" si="4"/>
        <v>3329843.0057203094</v>
      </c>
      <c r="J32">
        <f t="shared" si="5"/>
        <v>37691491.015540265</v>
      </c>
      <c r="K32">
        <f t="shared" si="6"/>
        <v>5.0683853323011494</v>
      </c>
      <c r="L32">
        <f t="shared" si="0"/>
        <v>0.14168204445205865</v>
      </c>
      <c r="M32">
        <f t="shared" si="0"/>
        <v>0.81102217254656417</v>
      </c>
    </row>
    <row r="33" spans="1:13">
      <c r="A33">
        <v>4.2750000000000004</v>
      </c>
      <c r="B33" s="1">
        <v>28707000</v>
      </c>
      <c r="C33">
        <v>27.51</v>
      </c>
      <c r="E33" s="5">
        <f t="shared" si="1"/>
        <v>37839444.610754833</v>
      </c>
      <c r="F33" s="5">
        <f t="shared" si="2"/>
        <v>266261531.16094235</v>
      </c>
      <c r="H33" s="1">
        <f t="shared" si="3"/>
        <v>37090355.215004161</v>
      </c>
      <c r="I33" s="5">
        <f t="shared" si="4"/>
        <v>5271052.2456322704</v>
      </c>
      <c r="J33">
        <f t="shared" si="5"/>
        <v>37463027.663969859</v>
      </c>
      <c r="K33">
        <f t="shared" si="6"/>
        <v>8.088360814262316</v>
      </c>
      <c r="L33">
        <f t="shared" si="0"/>
        <v>0.30501367833524434</v>
      </c>
      <c r="M33">
        <f t="shared" si="0"/>
        <v>0.70598470322565188</v>
      </c>
    </row>
    <row r="34" spans="1:13">
      <c r="A34">
        <v>2.6749999999999998</v>
      </c>
      <c r="B34" s="1">
        <v>24899000</v>
      </c>
      <c r="C34">
        <v>28.2</v>
      </c>
      <c r="E34" s="5">
        <f t="shared" si="1"/>
        <v>37839444.610754833</v>
      </c>
      <c r="F34" s="5">
        <f t="shared" si="2"/>
        <v>166608092.59778261</v>
      </c>
      <c r="H34" s="1">
        <f t="shared" si="3"/>
        <v>35983354.85532067</v>
      </c>
      <c r="I34" s="5">
        <f t="shared" si="4"/>
        <v>8172413.1266788431</v>
      </c>
      <c r="J34">
        <f t="shared" si="5"/>
        <v>36899731.204400964</v>
      </c>
      <c r="K34">
        <f t="shared" si="6"/>
        <v>12.795753522789658</v>
      </c>
      <c r="L34">
        <f t="shared" ref="L34:M65" si="7">ABS((J34-B34)/B34)</f>
        <v>0.48197643296521803</v>
      </c>
      <c r="M34">
        <f t="shared" si="7"/>
        <v>0.54624987507838085</v>
      </c>
    </row>
    <row r="35" spans="1:13">
      <c r="A35">
        <v>1.66</v>
      </c>
      <c r="B35" s="1">
        <v>21505000</v>
      </c>
      <c r="C35">
        <v>28.98</v>
      </c>
      <c r="E35" s="5">
        <f t="shared" si="1"/>
        <v>37839444.610754833</v>
      </c>
      <c r="F35" s="5">
        <f t="shared" si="2"/>
        <v>103390442.50927819</v>
      </c>
      <c r="H35" s="1">
        <f t="shared" si="3"/>
        <v>33369715.325391926</v>
      </c>
      <c r="I35" s="5">
        <f t="shared" si="4"/>
        <v>12212845.443799229</v>
      </c>
      <c r="J35">
        <f t="shared" si="5"/>
        <v>35534370.611167781</v>
      </c>
      <c r="K35">
        <f t="shared" si="6"/>
        <v>20.101913570813693</v>
      </c>
      <c r="L35">
        <f t="shared" si="7"/>
        <v>0.6523771500194272</v>
      </c>
      <c r="M35">
        <f t="shared" si="7"/>
        <v>0.30635218872278491</v>
      </c>
    </row>
    <row r="36" spans="1:13">
      <c r="A36">
        <v>1.0349999999999999</v>
      </c>
      <c r="B36" s="1">
        <v>18485000</v>
      </c>
      <c r="C36">
        <v>29.82</v>
      </c>
      <c r="E36" s="5">
        <f t="shared" si="1"/>
        <v>37839444.610754833</v>
      </c>
      <c r="F36" s="5">
        <f t="shared" si="2"/>
        <v>64463318.07054393</v>
      </c>
      <c r="H36" s="1">
        <f t="shared" si="3"/>
        <v>28142633.596473817</v>
      </c>
      <c r="I36" s="5">
        <f t="shared" si="4"/>
        <v>16519497.553774521</v>
      </c>
      <c r="J36">
        <f t="shared" si="5"/>
        <v>32632830.480584107</v>
      </c>
      <c r="K36">
        <f t="shared" si="6"/>
        <v>30.412588242097062</v>
      </c>
      <c r="L36">
        <f t="shared" si="7"/>
        <v>0.76536816232535065</v>
      </c>
      <c r="M36">
        <f t="shared" si="7"/>
        <v>1.9872174449934998E-2</v>
      </c>
    </row>
    <row r="37" spans="1:13">
      <c r="A37">
        <v>0.64500000000000002</v>
      </c>
      <c r="B37" s="1">
        <v>15813000</v>
      </c>
      <c r="C37">
        <v>30.7</v>
      </c>
      <c r="E37" s="5">
        <f t="shared" si="1"/>
        <v>37839444.610754833</v>
      </c>
      <c r="F37" s="5">
        <f t="shared" si="2"/>
        <v>40172792.420773759</v>
      </c>
      <c r="H37" s="1">
        <f t="shared" si="3"/>
        <v>20050489.37202483</v>
      </c>
      <c r="I37" s="5">
        <f t="shared" si="4"/>
        <v>18885901.036317579</v>
      </c>
      <c r="J37">
        <f t="shared" si="5"/>
        <v>27544498.216726732</v>
      </c>
      <c r="K37">
        <f t="shared" si="6"/>
        <v>43.286792674480566</v>
      </c>
      <c r="L37">
        <f t="shared" si="7"/>
        <v>0.74188947174645747</v>
      </c>
      <c r="M37">
        <f t="shared" si="7"/>
        <v>0.40999324672575138</v>
      </c>
    </row>
    <row r="38" spans="1:13">
      <c r="A38">
        <v>0.40250000000000002</v>
      </c>
      <c r="B38" s="1">
        <v>13521000</v>
      </c>
      <c r="C38">
        <v>31.65</v>
      </c>
      <c r="E38" s="5">
        <f t="shared" si="1"/>
        <v>37839444.610754833</v>
      </c>
      <c r="F38" s="5">
        <f t="shared" si="2"/>
        <v>25069068.138544865</v>
      </c>
      <c r="H38" s="1">
        <f t="shared" si="3"/>
        <v>11542357.466443812</v>
      </c>
      <c r="I38" s="5">
        <f t="shared" si="4"/>
        <v>17422123.29613879</v>
      </c>
      <c r="J38">
        <f t="shared" si="5"/>
        <v>20898717.569004878</v>
      </c>
      <c r="K38">
        <f t="shared" si="6"/>
        <v>56.475067856610529</v>
      </c>
      <c r="L38">
        <f t="shared" si="7"/>
        <v>0.5456488106652525</v>
      </c>
      <c r="M38">
        <f t="shared" si="7"/>
        <v>0.78436233354219687</v>
      </c>
    </row>
    <row r="39" spans="1:13">
      <c r="A39">
        <v>0.25</v>
      </c>
      <c r="B39" s="1">
        <v>11591000</v>
      </c>
      <c r="C39">
        <v>32.6</v>
      </c>
      <c r="E39" s="5">
        <f t="shared" si="1"/>
        <v>37839444.610754833</v>
      </c>
      <c r="F39" s="5">
        <f t="shared" si="2"/>
        <v>15570849.775493704</v>
      </c>
      <c r="H39" s="1">
        <f t="shared" si="3"/>
        <v>5479521.1586833242</v>
      </c>
      <c r="I39" s="5">
        <f t="shared" si="4"/>
        <v>13316038.647022566</v>
      </c>
      <c r="J39">
        <f t="shared" si="5"/>
        <v>14399376.284320679</v>
      </c>
      <c r="K39">
        <f t="shared" si="6"/>
        <v>67.632939759016409</v>
      </c>
      <c r="L39">
        <f t="shared" si="7"/>
        <v>0.24228938696580782</v>
      </c>
      <c r="M39">
        <f t="shared" si="7"/>
        <v>1.0746300539575584</v>
      </c>
    </row>
    <row r="40" spans="1:13">
      <c r="A40">
        <v>50</v>
      </c>
      <c r="B40" s="1">
        <v>60052000</v>
      </c>
      <c r="C40">
        <v>25.43</v>
      </c>
      <c r="E40" s="5">
        <f t="shared" si="1"/>
        <v>37839444.610754833</v>
      </c>
      <c r="F40" s="5">
        <f t="shared" si="2"/>
        <v>3114169955.0987406</v>
      </c>
      <c r="H40" s="1">
        <f t="shared" si="3"/>
        <v>37833858.808914229</v>
      </c>
      <c r="I40" s="5">
        <f t="shared" si="4"/>
        <v>459709.07993222773</v>
      </c>
      <c r="J40">
        <f t="shared" si="5"/>
        <v>37836651.606755972</v>
      </c>
      <c r="K40">
        <f t="shared" si="6"/>
        <v>0.69615140448874757</v>
      </c>
      <c r="L40">
        <f t="shared" si="7"/>
        <v>0.36993519605082309</v>
      </c>
      <c r="M40">
        <f t="shared" si="7"/>
        <v>0.97262479730677354</v>
      </c>
    </row>
    <row r="41" spans="1:13">
      <c r="A41">
        <v>31.2</v>
      </c>
      <c r="B41" s="1">
        <v>51621000</v>
      </c>
      <c r="C41">
        <v>26.35</v>
      </c>
      <c r="E41" s="5">
        <f t="shared" si="1"/>
        <v>37839444.610754833</v>
      </c>
      <c r="F41" s="5">
        <f t="shared" si="2"/>
        <v>1943242051.9816141</v>
      </c>
      <c r="H41" s="1">
        <f t="shared" si="3"/>
        <v>37825102.40927545</v>
      </c>
      <c r="I41" s="5">
        <f t="shared" si="4"/>
        <v>736542.7616453463</v>
      </c>
      <c r="J41">
        <f t="shared" si="5"/>
        <v>37832272.830374703</v>
      </c>
      <c r="K41">
        <f t="shared" si="6"/>
        <v>1.1155411729052525</v>
      </c>
      <c r="L41">
        <f t="shared" si="7"/>
        <v>0.26711468529523447</v>
      </c>
      <c r="M41">
        <f t="shared" si="7"/>
        <v>0.95766447161649892</v>
      </c>
    </row>
    <row r="42" spans="1:13">
      <c r="A42">
        <v>19.399999999999999</v>
      </c>
      <c r="B42" s="1">
        <v>44616000</v>
      </c>
      <c r="C42">
        <v>26.95</v>
      </c>
      <c r="E42" s="5">
        <f t="shared" si="1"/>
        <v>37839444.610754833</v>
      </c>
      <c r="F42" s="5">
        <f t="shared" si="2"/>
        <v>1208297942.5783114</v>
      </c>
      <c r="H42" s="1">
        <f t="shared" si="3"/>
        <v>37802371.376172617</v>
      </c>
      <c r="I42" s="5">
        <f t="shared" si="4"/>
        <v>1183831.1458112579</v>
      </c>
      <c r="J42">
        <f t="shared" si="5"/>
        <v>37820903.450920731</v>
      </c>
      <c r="K42">
        <f t="shared" si="6"/>
        <v>1.7937067296717655</v>
      </c>
      <c r="L42">
        <f t="shared" si="7"/>
        <v>0.15230178745470838</v>
      </c>
      <c r="M42">
        <f t="shared" si="7"/>
        <v>0.93344316401960059</v>
      </c>
    </row>
    <row r="43" spans="1:13">
      <c r="A43">
        <v>12.1</v>
      </c>
      <c r="B43" s="1">
        <v>38612000</v>
      </c>
      <c r="C43">
        <v>27.48</v>
      </c>
      <c r="E43" s="5">
        <f t="shared" si="1"/>
        <v>37839444.610754833</v>
      </c>
      <c r="F43" s="5">
        <f t="shared" si="2"/>
        <v>753629129.13389528</v>
      </c>
      <c r="H43" s="1">
        <f t="shared" si="3"/>
        <v>37744290.966562212</v>
      </c>
      <c r="I43" s="5">
        <f t="shared" si="4"/>
        <v>1895127.1284362688</v>
      </c>
      <c r="J43">
        <f t="shared" si="5"/>
        <v>37791837.841013297</v>
      </c>
      <c r="K43">
        <f t="shared" si="6"/>
        <v>2.8743864325829045</v>
      </c>
      <c r="L43">
        <f t="shared" si="7"/>
        <v>2.1241120868815459E-2</v>
      </c>
      <c r="M43">
        <f t="shared" si="7"/>
        <v>0.89540078484050556</v>
      </c>
    </row>
    <row r="44" spans="1:13">
      <c r="A44">
        <v>7.53</v>
      </c>
      <c r="B44" s="1">
        <v>33324000</v>
      </c>
      <c r="C44">
        <v>27.98</v>
      </c>
      <c r="E44" s="5">
        <f t="shared" si="1"/>
        <v>37839444.610754833</v>
      </c>
      <c r="F44" s="5">
        <f t="shared" si="2"/>
        <v>468993995.2378704</v>
      </c>
      <c r="H44" s="1">
        <f t="shared" si="3"/>
        <v>37594717.676317744</v>
      </c>
      <c r="I44" s="5">
        <f t="shared" si="4"/>
        <v>3033222.7099165246</v>
      </c>
      <c r="J44">
        <f t="shared" si="5"/>
        <v>37716882.654455826</v>
      </c>
      <c r="K44">
        <f t="shared" si="6"/>
        <v>4.6127550048472692</v>
      </c>
      <c r="L44">
        <f t="shared" si="7"/>
        <v>0.13182339018292599</v>
      </c>
      <c r="M44">
        <f t="shared" si="7"/>
        <v>0.83514099339359293</v>
      </c>
    </row>
    <row r="45" spans="1:13">
      <c r="A45">
        <v>4.6900000000000004</v>
      </c>
      <c r="B45" s="1">
        <v>28755000</v>
      </c>
      <c r="C45">
        <v>28.48</v>
      </c>
      <c r="E45" s="5">
        <f t="shared" si="1"/>
        <v>37839444.610754833</v>
      </c>
      <c r="F45" s="5">
        <f t="shared" si="2"/>
        <v>292109141.78826189</v>
      </c>
      <c r="H45" s="1">
        <f t="shared" si="3"/>
        <v>37214967.035139404</v>
      </c>
      <c r="I45" s="5">
        <f t="shared" si="4"/>
        <v>4820779.230654709</v>
      </c>
      <c r="J45">
        <f t="shared" si="5"/>
        <v>37525906.835374735</v>
      </c>
      <c r="K45">
        <f t="shared" si="6"/>
        <v>7.3809204887731559</v>
      </c>
      <c r="L45">
        <f t="shared" si="7"/>
        <v>0.30502197306119755</v>
      </c>
      <c r="M45">
        <f t="shared" si="7"/>
        <v>0.74083846598408865</v>
      </c>
    </row>
    <row r="46" spans="1:13">
      <c r="A46">
        <v>2.92</v>
      </c>
      <c r="B46" s="1">
        <v>24762000</v>
      </c>
      <c r="C46">
        <v>28.97</v>
      </c>
      <c r="E46" s="5">
        <f t="shared" si="1"/>
        <v>37839444.610754833</v>
      </c>
      <c r="F46" s="5">
        <f t="shared" si="2"/>
        <v>181867525.37776646</v>
      </c>
      <c r="H46" s="1">
        <f t="shared" si="3"/>
        <v>36269373.766905904</v>
      </c>
      <c r="I46" s="5">
        <f t="shared" si="4"/>
        <v>7546223.3120997828</v>
      </c>
      <c r="J46">
        <f t="shared" si="5"/>
        <v>37046092.367746435</v>
      </c>
      <c r="K46">
        <f t="shared" si="6"/>
        <v>11.753305072368631</v>
      </c>
      <c r="L46">
        <f t="shared" si="7"/>
        <v>0.49608643759576915</v>
      </c>
      <c r="M46">
        <f t="shared" si="7"/>
        <v>0.59429392225168676</v>
      </c>
    </row>
    <row r="47" spans="1:13">
      <c r="A47">
        <v>1.82</v>
      </c>
      <c r="B47" s="1">
        <v>21239000</v>
      </c>
      <c r="C47">
        <v>29.6</v>
      </c>
      <c r="E47" s="5">
        <f t="shared" si="1"/>
        <v>37839444.610754833</v>
      </c>
      <c r="F47" s="5">
        <f t="shared" si="2"/>
        <v>113355786.36559416</v>
      </c>
      <c r="H47" s="1">
        <f t="shared" si="3"/>
        <v>34045729.118146002</v>
      </c>
      <c r="I47" s="5">
        <f t="shared" si="4"/>
        <v>11364849.757593546</v>
      </c>
      <c r="J47">
        <f t="shared" si="5"/>
        <v>35892498.954500906</v>
      </c>
      <c r="K47">
        <f t="shared" si="6"/>
        <v>18.459593214462569</v>
      </c>
      <c r="L47">
        <f t="shared" si="7"/>
        <v>0.6899335634681909</v>
      </c>
      <c r="M47">
        <f t="shared" si="7"/>
        <v>0.37636509410599434</v>
      </c>
    </row>
    <row r="48" spans="1:13">
      <c r="A48">
        <v>1.1299999999999999</v>
      </c>
      <c r="B48" s="1">
        <v>18188000</v>
      </c>
      <c r="C48">
        <v>30.11</v>
      </c>
      <c r="E48" s="5">
        <f t="shared" si="1"/>
        <v>37839444.610754833</v>
      </c>
      <c r="F48" s="5">
        <f t="shared" si="2"/>
        <v>70380240.985231534</v>
      </c>
      <c r="H48" s="1">
        <f t="shared" si="3"/>
        <v>29354292.606542557</v>
      </c>
      <c r="I48" s="5">
        <f t="shared" si="4"/>
        <v>15782130.234624162</v>
      </c>
      <c r="J48">
        <f t="shared" si="5"/>
        <v>33327918.164403204</v>
      </c>
      <c r="K48">
        <f t="shared" si="6"/>
        <v>28.264386464277468</v>
      </c>
      <c r="L48">
        <f t="shared" si="7"/>
        <v>0.8324124787993844</v>
      </c>
      <c r="M48">
        <f t="shared" si="7"/>
        <v>6.1295700289688858E-2</v>
      </c>
    </row>
    <row r="49" spans="1:13">
      <c r="A49">
        <v>0.70699999999999996</v>
      </c>
      <c r="B49" s="1">
        <v>15525000</v>
      </c>
      <c r="C49">
        <v>30.85</v>
      </c>
      <c r="E49" s="5">
        <f t="shared" si="1"/>
        <v>37839444.610754833</v>
      </c>
      <c r="F49" s="5">
        <f t="shared" si="2"/>
        <v>44034363.165096194</v>
      </c>
      <c r="H49" s="1">
        <f t="shared" si="3"/>
        <v>21766516.601471324</v>
      </c>
      <c r="I49" s="5">
        <f t="shared" si="4"/>
        <v>18704321.809365954</v>
      </c>
      <c r="J49">
        <f t="shared" si="5"/>
        <v>28699005.197226778</v>
      </c>
      <c r="K49">
        <f t="shared" si="6"/>
        <v>40.673003899616774</v>
      </c>
      <c r="L49">
        <f t="shared" si="7"/>
        <v>0.84856716246227226</v>
      </c>
      <c r="M49">
        <f t="shared" si="7"/>
        <v>0.31841179577363926</v>
      </c>
    </row>
    <row r="50" spans="1:13">
      <c r="A50">
        <v>0.441</v>
      </c>
      <c r="B50" s="1">
        <v>13205000</v>
      </c>
      <c r="C50">
        <v>31.5</v>
      </c>
      <c r="E50" s="5">
        <f t="shared" si="1"/>
        <v>37839444.610754833</v>
      </c>
      <c r="F50" s="5">
        <f t="shared" si="2"/>
        <v>27466979.003970895</v>
      </c>
      <c r="H50" s="1">
        <f t="shared" si="3"/>
        <v>13057650.275701413</v>
      </c>
      <c r="I50" s="5">
        <f t="shared" si="4"/>
        <v>17988663.197455391</v>
      </c>
      <c r="J50">
        <f t="shared" si="5"/>
        <v>22228230.571820404</v>
      </c>
      <c r="K50">
        <f t="shared" si="6"/>
        <v>54.02477075047198</v>
      </c>
      <c r="L50">
        <f t="shared" si="7"/>
        <v>0.68331924057708482</v>
      </c>
      <c r="M50">
        <f t="shared" si="7"/>
        <v>0.71507208731657079</v>
      </c>
    </row>
    <row r="51" spans="1:13">
      <c r="A51">
        <v>0.27400000000000002</v>
      </c>
      <c r="B51" s="1">
        <v>11211000</v>
      </c>
      <c r="C51">
        <v>32.270000000000003</v>
      </c>
      <c r="E51" s="5">
        <f t="shared" si="1"/>
        <v>37839444.610754833</v>
      </c>
      <c r="F51" s="5">
        <f t="shared" si="2"/>
        <v>17065651.353941102</v>
      </c>
      <c r="H51" s="1">
        <f t="shared" si="3"/>
        <v>6395729.4541620752</v>
      </c>
      <c r="I51" s="5">
        <f t="shared" si="4"/>
        <v>14181166.918674316</v>
      </c>
      <c r="J51">
        <f t="shared" si="5"/>
        <v>15556697.928099623</v>
      </c>
      <c r="K51">
        <f t="shared" si="6"/>
        <v>65.724547495713793</v>
      </c>
      <c r="L51">
        <f t="shared" si="7"/>
        <v>0.38762803747209196</v>
      </c>
      <c r="M51">
        <f t="shared" si="7"/>
        <v>1.0367073906325934</v>
      </c>
    </row>
    <row r="52" spans="1:13">
      <c r="A52">
        <v>0.17100000000000001</v>
      </c>
      <c r="B52" s="1">
        <v>9489300</v>
      </c>
      <c r="C52">
        <v>33</v>
      </c>
      <c r="E52" s="5">
        <f t="shared" si="1"/>
        <v>37839444.610754833</v>
      </c>
      <c r="F52" s="5">
        <f t="shared" si="2"/>
        <v>10650461.246437695</v>
      </c>
      <c r="H52" s="1">
        <f t="shared" si="3"/>
        <v>2777673.386492243</v>
      </c>
      <c r="I52" s="5">
        <f t="shared" si="4"/>
        <v>9868644.7303018123</v>
      </c>
      <c r="J52">
        <f t="shared" si="5"/>
        <v>10252103.113748955</v>
      </c>
      <c r="K52">
        <f t="shared" si="6"/>
        <v>74.279972507977917</v>
      </c>
      <c r="L52">
        <f t="shared" si="7"/>
        <v>8.0385604180387871E-2</v>
      </c>
      <c r="M52">
        <f t="shared" si="7"/>
        <v>1.2509082578175126</v>
      </c>
    </row>
    <row r="53" spans="1:13">
      <c r="A53">
        <v>0.107</v>
      </c>
      <c r="B53" s="1">
        <v>7997000</v>
      </c>
      <c r="C53">
        <v>33.880000000000003</v>
      </c>
      <c r="E53" s="5">
        <f t="shared" si="1"/>
        <v>37839444.610754833</v>
      </c>
      <c r="F53" s="5">
        <f t="shared" si="2"/>
        <v>6664323.7039113054</v>
      </c>
      <c r="H53" s="1">
        <f t="shared" si="3"/>
        <v>1138415.7610171733</v>
      </c>
      <c r="I53" s="5">
        <f t="shared" si="4"/>
        <v>6463824.6950305924</v>
      </c>
      <c r="J53">
        <f t="shared" si="5"/>
        <v>6563308.6269822512</v>
      </c>
      <c r="K53">
        <f t="shared" si="6"/>
        <v>80.011442130636624</v>
      </c>
      <c r="L53">
        <f t="shared" si="7"/>
        <v>0.17927865112138913</v>
      </c>
      <c r="M53">
        <f t="shared" si="7"/>
        <v>1.3616128137732177</v>
      </c>
    </row>
    <row r="54" spans="1:13">
      <c r="A54">
        <v>6.6400000000000001E-2</v>
      </c>
      <c r="B54" s="1">
        <v>6707800</v>
      </c>
      <c r="C54">
        <v>34.729999999999997</v>
      </c>
      <c r="E54" s="5">
        <f t="shared" si="1"/>
        <v>37839444.610754833</v>
      </c>
      <c r="F54" s="5">
        <f t="shared" si="2"/>
        <v>4135617.7003711276</v>
      </c>
      <c r="H54" s="1">
        <f t="shared" si="3"/>
        <v>446662.04321208474</v>
      </c>
      <c r="I54" s="5">
        <f t="shared" si="4"/>
        <v>4086800.296442667</v>
      </c>
      <c r="J54">
        <f t="shared" si="5"/>
        <v>4111136.5391884353</v>
      </c>
      <c r="K54">
        <f t="shared" si="6"/>
        <v>83.762681602067985</v>
      </c>
      <c r="L54">
        <f t="shared" si="7"/>
        <v>0.38711104398037577</v>
      </c>
      <c r="M54">
        <f t="shared" si="7"/>
        <v>1.4118249813437371</v>
      </c>
    </row>
    <row r="55" spans="1:13">
      <c r="A55">
        <v>4.1399999999999999E-2</v>
      </c>
      <c r="B55" s="1">
        <v>5600500</v>
      </c>
      <c r="C55">
        <v>35.74</v>
      </c>
      <c r="E55" s="5">
        <f t="shared" si="1"/>
        <v>37839444.610754833</v>
      </c>
      <c r="F55" s="5">
        <f t="shared" si="2"/>
        <v>2578532.7228217572</v>
      </c>
      <c r="H55" s="1">
        <f t="shared" si="3"/>
        <v>174899.47846561566</v>
      </c>
      <c r="I55" s="5">
        <f t="shared" si="4"/>
        <v>2566614.3653229303</v>
      </c>
      <c r="J55">
        <f t="shared" si="5"/>
        <v>2572566.6420618868</v>
      </c>
      <c r="K55">
        <f t="shared" si="6"/>
        <v>86.101660633474737</v>
      </c>
      <c r="L55">
        <f t="shared" si="7"/>
        <v>0.54065411265746155</v>
      </c>
      <c r="M55">
        <f t="shared" si="7"/>
        <v>1.4091119371425498</v>
      </c>
    </row>
    <row r="56" spans="1:13">
      <c r="A56">
        <v>2.58E-2</v>
      </c>
      <c r="B56" s="1">
        <v>4644400</v>
      </c>
      <c r="C56">
        <v>36.799999999999997</v>
      </c>
      <c r="E56" s="5">
        <f t="shared" si="1"/>
        <v>37839444.610754833</v>
      </c>
      <c r="F56" s="5">
        <f t="shared" si="2"/>
        <v>1606911.6968309502</v>
      </c>
      <c r="H56" s="1">
        <f t="shared" si="3"/>
        <v>68117.196426636277</v>
      </c>
      <c r="I56" s="5">
        <f t="shared" si="4"/>
        <v>1604018.992648337</v>
      </c>
      <c r="J56">
        <f t="shared" si="5"/>
        <v>1605464.6932354541</v>
      </c>
      <c r="K56">
        <f t="shared" si="6"/>
        <v>87.568305433056182</v>
      </c>
      <c r="L56">
        <f t="shared" si="7"/>
        <v>0.6543224758342403</v>
      </c>
      <c r="M56">
        <f t="shared" si="7"/>
        <v>1.3795735172026138</v>
      </c>
    </row>
    <row r="57" spans="1:13">
      <c r="A57">
        <v>1.61E-2</v>
      </c>
      <c r="B57" s="1">
        <v>3840000</v>
      </c>
      <c r="C57">
        <v>37.909999999999997</v>
      </c>
      <c r="E57" s="5">
        <f t="shared" si="1"/>
        <v>37839444.610754833</v>
      </c>
      <c r="F57" s="5">
        <f t="shared" si="2"/>
        <v>1002762.7255417946</v>
      </c>
      <c r="H57" s="1">
        <f t="shared" si="3"/>
        <v>26555.025568347002</v>
      </c>
      <c r="I57" s="5">
        <f t="shared" si="4"/>
        <v>1002059.0051228068</v>
      </c>
      <c r="J57">
        <f t="shared" si="5"/>
        <v>1002410.8035783756</v>
      </c>
      <c r="K57">
        <f t="shared" si="6"/>
        <v>88.481990717010831</v>
      </c>
      <c r="L57">
        <f t="shared" si="7"/>
        <v>0.73895551990146457</v>
      </c>
      <c r="M57">
        <f t="shared" si="7"/>
        <v>1.334001337826717</v>
      </c>
    </row>
    <row r="58" spans="1:13">
      <c r="A58">
        <v>0.01</v>
      </c>
      <c r="B58" s="1">
        <v>3172700</v>
      </c>
      <c r="C58">
        <v>39.020000000000003</v>
      </c>
      <c r="E58" s="5">
        <f t="shared" si="1"/>
        <v>37839444.610754833</v>
      </c>
      <c r="F58" s="5">
        <f t="shared" si="2"/>
        <v>622833.99101974815</v>
      </c>
      <c r="H58" s="1">
        <f t="shared" si="3"/>
        <v>10249.016959718474</v>
      </c>
      <c r="I58" s="5">
        <f t="shared" si="4"/>
        <v>622665.29308554984</v>
      </c>
      <c r="J58">
        <f t="shared" si="5"/>
        <v>622749.63634028262</v>
      </c>
      <c r="K58">
        <f t="shared" si="6"/>
        <v>89.057001572104369</v>
      </c>
      <c r="L58">
        <f t="shared" si="7"/>
        <v>0.80371619241016079</v>
      </c>
      <c r="M58">
        <f t="shared" si="7"/>
        <v>1.2823424288084153</v>
      </c>
    </row>
    <row r="59" spans="1:13">
      <c r="A59">
        <v>2.5</v>
      </c>
      <c r="B59" s="1">
        <v>24939000</v>
      </c>
      <c r="C59">
        <v>29.35</v>
      </c>
      <c r="E59" s="5">
        <f t="shared" si="1"/>
        <v>37839444.610754833</v>
      </c>
      <c r="F59" s="5">
        <f t="shared" si="2"/>
        <v>155708497.75493705</v>
      </c>
      <c r="H59" s="1">
        <f t="shared" si="3"/>
        <v>35729404.756150231</v>
      </c>
      <c r="I59" s="5">
        <f t="shared" si="4"/>
        <v>8682768.4534816574</v>
      </c>
      <c r="J59">
        <f t="shared" si="5"/>
        <v>36769291.973678075</v>
      </c>
      <c r="K59">
        <f t="shared" si="6"/>
        <v>13.658940192688835</v>
      </c>
      <c r="L59">
        <f t="shared" si="7"/>
        <v>0.47436913964786376</v>
      </c>
      <c r="M59">
        <f t="shared" si="7"/>
        <v>0.53461873278743322</v>
      </c>
    </row>
    <row r="60" spans="1:13">
      <c r="A60">
        <v>1.56</v>
      </c>
      <c r="B60" s="1">
        <v>20670000</v>
      </c>
      <c r="C60">
        <v>31.03</v>
      </c>
      <c r="E60" s="5">
        <f t="shared" si="1"/>
        <v>37839444.610754833</v>
      </c>
      <c r="F60" s="5">
        <f t="shared" si="2"/>
        <v>97162102.599080712</v>
      </c>
      <c r="H60" s="1">
        <f t="shared" si="3"/>
        <v>32856191.773411691</v>
      </c>
      <c r="I60" s="5">
        <f t="shared" si="4"/>
        <v>12795730.181554483</v>
      </c>
      <c r="J60">
        <f t="shared" si="5"/>
        <v>35259892.920006871</v>
      </c>
      <c r="K60">
        <f t="shared" si="6"/>
        <v>21.278253975760986</v>
      </c>
      <c r="L60">
        <f t="shared" si="7"/>
        <v>0.70584871407870686</v>
      </c>
      <c r="M60">
        <f t="shared" si="7"/>
        <v>0.31426832176084479</v>
      </c>
    </row>
    <row r="61" spans="1:13">
      <c r="A61">
        <v>0.97</v>
      </c>
      <c r="B61" s="1">
        <v>17264000</v>
      </c>
      <c r="C61">
        <v>32.06</v>
      </c>
      <c r="E61" s="5">
        <f t="shared" si="1"/>
        <v>37839444.610754833</v>
      </c>
      <c r="F61" s="5">
        <f t="shared" si="2"/>
        <v>60414897.128915571</v>
      </c>
      <c r="H61" s="1">
        <f t="shared" si="3"/>
        <v>27177949.475132525</v>
      </c>
      <c r="I61" s="5">
        <f t="shared" si="4"/>
        <v>17022267.067735549</v>
      </c>
      <c r="J61">
        <f t="shared" si="5"/>
        <v>32068653.133522313</v>
      </c>
      <c r="K61">
        <f t="shared" si="6"/>
        <v>32.059999965939369</v>
      </c>
      <c r="L61">
        <f t="shared" si="7"/>
        <v>0.8575447829890126</v>
      </c>
      <c r="M61">
        <f t="shared" si="7"/>
        <v>1.0624027892955403E-9</v>
      </c>
    </row>
    <row r="62" spans="1:13">
      <c r="A62">
        <v>0.60499999999999998</v>
      </c>
      <c r="B62" s="1">
        <v>14471000</v>
      </c>
      <c r="C62">
        <v>32.78</v>
      </c>
      <c r="E62" s="5">
        <f t="shared" si="1"/>
        <v>37839444.610754833</v>
      </c>
      <c r="F62" s="5">
        <f t="shared" si="2"/>
        <v>37681456.456694759</v>
      </c>
      <c r="H62" s="1">
        <f t="shared" si="3"/>
        <v>18840563.320811015</v>
      </c>
      <c r="I62" s="5">
        <f t="shared" si="4"/>
        <v>18919556.706428356</v>
      </c>
      <c r="J62">
        <f t="shared" si="5"/>
        <v>26700495.355203573</v>
      </c>
      <c r="K62">
        <f t="shared" si="6"/>
        <v>45.119861404031546</v>
      </c>
      <c r="L62">
        <f t="shared" si="7"/>
        <v>0.84510368013292603</v>
      </c>
      <c r="M62">
        <f t="shared" si="7"/>
        <v>0.3764448262364718</v>
      </c>
    </row>
    <row r="63" spans="1:13">
      <c r="A63">
        <v>0.3765</v>
      </c>
      <c r="B63" s="1">
        <v>12138000</v>
      </c>
      <c r="C63">
        <v>33.43</v>
      </c>
      <c r="E63" s="5">
        <f t="shared" si="1"/>
        <v>37839444.610754833</v>
      </c>
      <c r="F63" s="5">
        <f t="shared" si="2"/>
        <v>23449699.761893518</v>
      </c>
      <c r="H63" s="1">
        <f t="shared" si="3"/>
        <v>10499745.928019451</v>
      </c>
      <c r="I63" s="5">
        <f t="shared" si="4"/>
        <v>16942841.84891453</v>
      </c>
      <c r="J63">
        <f t="shared" si="5"/>
        <v>19932499.955356594</v>
      </c>
      <c r="K63">
        <f t="shared" si="6"/>
        <v>58.212852887271332</v>
      </c>
      <c r="L63">
        <f t="shared" si="7"/>
        <v>0.64215685906711106</v>
      </c>
      <c r="M63">
        <f t="shared" si="7"/>
        <v>0.74133571305029411</v>
      </c>
    </row>
    <row r="64" spans="1:13">
      <c r="A64">
        <v>0.23449999999999999</v>
      </c>
      <c r="B64" s="1">
        <v>10176000</v>
      </c>
      <c r="C64">
        <v>34.03</v>
      </c>
      <c r="E64" s="5">
        <f t="shared" si="1"/>
        <v>37839444.610754833</v>
      </c>
      <c r="F64" s="5">
        <f t="shared" si="2"/>
        <v>14605457.089413093</v>
      </c>
      <c r="H64" s="1">
        <f t="shared" si="3"/>
        <v>4906495.6731095109</v>
      </c>
      <c r="I64" s="5">
        <f t="shared" si="4"/>
        <v>12711623.478741542</v>
      </c>
      <c r="J64">
        <f t="shared" si="5"/>
        <v>13625676.909993704</v>
      </c>
      <c r="K64">
        <f t="shared" si="6"/>
        <v>68.894160941985561</v>
      </c>
      <c r="L64">
        <f t="shared" si="7"/>
        <v>0.33900126867076497</v>
      </c>
      <c r="M64">
        <f t="shared" si="7"/>
        <v>1.0245125166613447</v>
      </c>
    </row>
    <row r="65" spans="1:13">
      <c r="A65">
        <v>0.14599999999999999</v>
      </c>
      <c r="B65" s="1">
        <v>8508600</v>
      </c>
      <c r="C65">
        <v>34.659999999999997</v>
      </c>
      <c r="E65" s="5">
        <f t="shared" si="1"/>
        <v>37839444.610754833</v>
      </c>
      <c r="F65" s="5">
        <f t="shared" si="2"/>
        <v>9093376.2688883226</v>
      </c>
      <c r="H65" s="1">
        <f t="shared" si="3"/>
        <v>2065960.6925642833</v>
      </c>
      <c r="I65" s="5">
        <f t="shared" si="4"/>
        <v>8596895.4635416027</v>
      </c>
      <c r="J65">
        <f t="shared" si="5"/>
        <v>8841651.7231953256</v>
      </c>
      <c r="K65">
        <f t="shared" si="6"/>
        <v>76.487216843896036</v>
      </c>
      <c r="L65">
        <f t="shared" si="7"/>
        <v>3.9142952212505654E-2</v>
      </c>
      <c r="M65">
        <f t="shared" si="7"/>
        <v>1.2067864063443752</v>
      </c>
    </row>
    <row r="66" spans="1:13">
      <c r="A66">
        <v>9.0999999999999998E-2</v>
      </c>
      <c r="B66" s="1">
        <v>7096700</v>
      </c>
      <c r="C66">
        <v>35.369999999999997</v>
      </c>
      <c r="E66" s="5">
        <f t="shared" si="1"/>
        <v>37839444.610754833</v>
      </c>
      <c r="F66" s="5">
        <f t="shared" si="2"/>
        <v>5667789.3182797078</v>
      </c>
      <c r="H66" s="1">
        <f t="shared" si="3"/>
        <v>830322.25085170649</v>
      </c>
      <c r="I66" s="5">
        <f t="shared" si="4"/>
        <v>5543419.3220359022</v>
      </c>
      <c r="J66">
        <f t="shared" si="5"/>
        <v>5605259.3891969379</v>
      </c>
      <c r="K66">
        <f t="shared" si="6"/>
        <v>81.481270286704188</v>
      </c>
      <c r="L66">
        <f t="shared" ref="L66:M81" si="8">ABS((J66-B66)/B66)</f>
        <v>0.21015973773768964</v>
      </c>
      <c r="M66">
        <f t="shared" si="8"/>
        <v>1.3036830728499913</v>
      </c>
    </row>
    <row r="67" spans="1:13">
      <c r="A67">
        <v>5.6500000000000002E-2</v>
      </c>
      <c r="B67" s="1">
        <v>5897400</v>
      </c>
      <c r="C67">
        <v>36.049999999999997</v>
      </c>
      <c r="E67" s="5">
        <f t="shared" ref="E67:E96" si="9">$P$1</f>
        <v>37839444.610754833</v>
      </c>
      <c r="F67" s="5">
        <f t="shared" ref="F67:F96" si="10">A67*$P$2</f>
        <v>3519012.049261577</v>
      </c>
      <c r="H67" s="1">
        <f t="shared" ref="H67:H96" si="11">E67*F67^2/(E67^2+F67^2)</f>
        <v>324456.74818263622</v>
      </c>
      <c r="I67" s="5">
        <f t="shared" ref="I67:I96" si="12">E67^2*F67/(E67^2+F67^2)</f>
        <v>3488838.0544246016</v>
      </c>
      <c r="J67">
        <f t="shared" ref="J67:J96" si="13">(H67^2+I67^2)^0.5</f>
        <v>3503892.5713329869</v>
      </c>
      <c r="K67">
        <f t="shared" ref="K67:K96" si="14">DEGREES(ATAN(I67/H67))</f>
        <v>84.686859878320035</v>
      </c>
      <c r="L67">
        <f t="shared" si="8"/>
        <v>0.4058580779100982</v>
      </c>
      <c r="M67">
        <f t="shared" si="8"/>
        <v>1.3491500659728166</v>
      </c>
    </row>
    <row r="68" spans="1:13">
      <c r="A68">
        <v>3.5349999999999999E-2</v>
      </c>
      <c r="B68" s="1">
        <v>4887500</v>
      </c>
      <c r="C68">
        <v>36.81</v>
      </c>
      <c r="E68" s="5">
        <f t="shared" si="9"/>
        <v>37839444.610754833</v>
      </c>
      <c r="F68" s="5">
        <f t="shared" si="10"/>
        <v>2201718.1582548097</v>
      </c>
      <c r="H68" s="1">
        <f t="shared" si="11"/>
        <v>127676.46116264899</v>
      </c>
      <c r="I68" s="5">
        <f t="shared" si="12"/>
        <v>2194289.2018889007</v>
      </c>
      <c r="J68">
        <f t="shared" si="13"/>
        <v>2198000.5414606351</v>
      </c>
      <c r="K68">
        <f t="shared" si="14"/>
        <v>86.669954198268144</v>
      </c>
      <c r="L68">
        <f t="shared" si="8"/>
        <v>0.55028121913848893</v>
      </c>
      <c r="M68">
        <f t="shared" si="8"/>
        <v>1.3545219831097022</v>
      </c>
    </row>
    <row r="69" spans="1:13">
      <c r="A69">
        <v>2.205E-2</v>
      </c>
      <c r="B69" s="1">
        <v>4034900</v>
      </c>
      <c r="C69">
        <v>37.619999999999997</v>
      </c>
      <c r="E69" s="5">
        <f t="shared" si="9"/>
        <v>37839444.610754833</v>
      </c>
      <c r="F69" s="5">
        <f t="shared" si="10"/>
        <v>1373348.9501985447</v>
      </c>
      <c r="H69" s="1">
        <f t="shared" si="11"/>
        <v>49778.905448100886</v>
      </c>
      <c r="I69" s="5">
        <f t="shared" si="12"/>
        <v>1371542.2691480583</v>
      </c>
      <c r="J69">
        <f t="shared" si="13"/>
        <v>1372445.3123849474</v>
      </c>
      <c r="K69">
        <f t="shared" si="14"/>
        <v>87.921413059383624</v>
      </c>
      <c r="L69">
        <f t="shared" si="8"/>
        <v>0.65985642459913574</v>
      </c>
      <c r="M69">
        <f t="shared" si="8"/>
        <v>1.3370923194945143</v>
      </c>
    </row>
    <row r="70" spans="1:13">
      <c r="A70">
        <v>1.37E-2</v>
      </c>
      <c r="B70" s="1">
        <v>3320100</v>
      </c>
      <c r="C70">
        <v>38.5</v>
      </c>
      <c r="E70" s="5">
        <f t="shared" si="9"/>
        <v>37839444.610754833</v>
      </c>
      <c r="F70" s="5">
        <f t="shared" si="10"/>
        <v>853282.56769705494</v>
      </c>
      <c r="H70" s="1">
        <f t="shared" si="11"/>
        <v>19231.812124795888</v>
      </c>
      <c r="I70" s="5">
        <f t="shared" si="12"/>
        <v>852848.88876227883</v>
      </c>
      <c r="J70">
        <f t="shared" si="13"/>
        <v>853065.70067062078</v>
      </c>
      <c r="K70">
        <f t="shared" si="14"/>
        <v>88.708194424572881</v>
      </c>
      <c r="L70">
        <f t="shared" si="8"/>
        <v>0.743060238947435</v>
      </c>
      <c r="M70">
        <f t="shared" si="8"/>
        <v>1.3041089460928021</v>
      </c>
    </row>
    <row r="71" spans="1:13">
      <c r="A71">
        <v>8.5500000000000003E-3</v>
      </c>
      <c r="B71" s="1">
        <v>2722300</v>
      </c>
      <c r="C71">
        <v>39.409999999999997</v>
      </c>
      <c r="E71" s="5">
        <f t="shared" si="9"/>
        <v>37839444.610754833</v>
      </c>
      <c r="F71" s="5">
        <f t="shared" si="10"/>
        <v>532523.06232188467</v>
      </c>
      <c r="H71" s="1">
        <f t="shared" si="11"/>
        <v>7492.8335008085796</v>
      </c>
      <c r="I71" s="5">
        <f t="shared" si="12"/>
        <v>532417.61398134043</v>
      </c>
      <c r="J71">
        <f t="shared" si="13"/>
        <v>532470.33554129046</v>
      </c>
      <c r="K71">
        <f t="shared" si="14"/>
        <v>89.193716762923501</v>
      </c>
      <c r="L71">
        <f t="shared" si="8"/>
        <v>0.80440424070040395</v>
      </c>
      <c r="M71">
        <f t="shared" si="8"/>
        <v>1.2632254951261992</v>
      </c>
    </row>
    <row r="72" spans="1:13">
      <c r="A72">
        <v>5.3499999999999997E-3</v>
      </c>
      <c r="B72" s="1">
        <v>2218800</v>
      </c>
      <c r="C72">
        <v>40.4</v>
      </c>
      <c r="E72" s="5">
        <f t="shared" si="9"/>
        <v>37839444.610754833</v>
      </c>
      <c r="F72" s="5">
        <f t="shared" si="10"/>
        <v>333216.18519556522</v>
      </c>
      <c r="H72" s="1">
        <f t="shared" si="11"/>
        <v>2934.0921267256367</v>
      </c>
      <c r="I72" s="5">
        <f t="shared" si="12"/>
        <v>333190.34742242831</v>
      </c>
      <c r="J72">
        <f t="shared" si="13"/>
        <v>333203.2660585526</v>
      </c>
      <c r="K72">
        <f t="shared" si="14"/>
        <v>89.495463324234279</v>
      </c>
      <c r="L72">
        <f t="shared" si="8"/>
        <v>0.84982726426061272</v>
      </c>
      <c r="M72">
        <f t="shared" si="8"/>
        <v>1.2152342406988683</v>
      </c>
    </row>
    <row r="73" spans="1:13">
      <c r="A73">
        <v>3.32E-3</v>
      </c>
      <c r="B73" s="1">
        <v>1795500</v>
      </c>
      <c r="C73">
        <v>41.46</v>
      </c>
      <c r="E73" s="5">
        <f t="shared" si="9"/>
        <v>37839444.610754833</v>
      </c>
      <c r="F73" s="5">
        <f t="shared" si="10"/>
        <v>206780.88501855638</v>
      </c>
      <c r="H73" s="1">
        <f t="shared" si="11"/>
        <v>1129.9599664116117</v>
      </c>
      <c r="I73" s="5">
        <f t="shared" si="12"/>
        <v>206774.71013612105</v>
      </c>
      <c r="J73">
        <f t="shared" si="13"/>
        <v>206777.79755428914</v>
      </c>
      <c r="K73">
        <f t="shared" si="14"/>
        <v>89.686899366932053</v>
      </c>
      <c r="L73">
        <f t="shared" si="8"/>
        <v>0.88483553463977205</v>
      </c>
      <c r="M73">
        <f t="shared" si="8"/>
        <v>1.1632151318603967</v>
      </c>
    </row>
    <row r="74" spans="1:13">
      <c r="A74">
        <v>2.0699999999999998E-3</v>
      </c>
      <c r="B74" s="1">
        <v>1442200</v>
      </c>
      <c r="C74">
        <v>42.59</v>
      </c>
      <c r="E74" s="5">
        <f t="shared" si="9"/>
        <v>37839444.610754833</v>
      </c>
      <c r="F74" s="5">
        <f t="shared" si="10"/>
        <v>128926.63614108786</v>
      </c>
      <c r="H74" s="1">
        <f t="shared" si="11"/>
        <v>439.27400927118322</v>
      </c>
      <c r="I74" s="5">
        <f t="shared" si="12"/>
        <v>128925.13944574937</v>
      </c>
      <c r="J74">
        <f t="shared" si="13"/>
        <v>128925.88779124673</v>
      </c>
      <c r="K74">
        <f t="shared" si="14"/>
        <v>89.80478245363318</v>
      </c>
      <c r="L74">
        <f t="shared" si="8"/>
        <v>0.91060470961638706</v>
      </c>
      <c r="M74">
        <f t="shared" si="8"/>
        <v>1.1085884586436527</v>
      </c>
    </row>
    <row r="75" spans="1:13">
      <c r="A75">
        <v>1.2899999999999999E-3</v>
      </c>
      <c r="B75" s="1">
        <v>1149900</v>
      </c>
      <c r="C75">
        <v>43.8</v>
      </c>
      <c r="E75" s="5">
        <f t="shared" si="9"/>
        <v>37839444.610754833</v>
      </c>
      <c r="F75" s="5">
        <f t="shared" si="10"/>
        <v>80345.584841547505</v>
      </c>
      <c r="H75" s="1">
        <f t="shared" si="11"/>
        <v>170.59933002909133</v>
      </c>
      <c r="I75" s="5">
        <f t="shared" si="12"/>
        <v>80345.22260306633</v>
      </c>
      <c r="J75">
        <f t="shared" si="13"/>
        <v>80345.403722102783</v>
      </c>
      <c r="K75">
        <f t="shared" si="14"/>
        <v>89.878342400555084</v>
      </c>
      <c r="L75">
        <f t="shared" si="8"/>
        <v>0.93012835575084551</v>
      </c>
      <c r="M75">
        <f t="shared" si="8"/>
        <v>1.0520169497843628</v>
      </c>
    </row>
    <row r="76" spans="1:13">
      <c r="A76" s="1">
        <v>8.0500000000000005E-4</v>
      </c>
      <c r="B76">
        <v>913000</v>
      </c>
      <c r="C76">
        <v>45.04</v>
      </c>
      <c r="E76" s="5">
        <f t="shared" si="9"/>
        <v>37839444.610754833</v>
      </c>
      <c r="F76" s="5">
        <f t="shared" si="10"/>
        <v>50138.136277089732</v>
      </c>
      <c r="H76" s="1">
        <f t="shared" si="11"/>
        <v>66.434069572262857</v>
      </c>
      <c r="I76" s="5">
        <f t="shared" si="12"/>
        <v>50138.048250416301</v>
      </c>
      <c r="J76">
        <f t="shared" si="13"/>
        <v>50138.092263733699</v>
      </c>
      <c r="K76">
        <f t="shared" si="14"/>
        <v>89.924081815954423</v>
      </c>
      <c r="L76">
        <f t="shared" si="8"/>
        <v>0.94508423629382943</v>
      </c>
      <c r="M76">
        <f t="shared" si="8"/>
        <v>0.996538228595791</v>
      </c>
    </row>
    <row r="77" spans="1:13">
      <c r="A77" s="1">
        <v>5.0000000000000001E-4</v>
      </c>
      <c r="B77">
        <v>724250</v>
      </c>
      <c r="C77">
        <v>46.3</v>
      </c>
      <c r="E77" s="5">
        <f t="shared" si="9"/>
        <v>37839444.610754833</v>
      </c>
      <c r="F77" s="5">
        <f t="shared" si="10"/>
        <v>31141.699550987407</v>
      </c>
      <c r="H77" s="1">
        <f t="shared" si="11"/>
        <v>25.629466923473522</v>
      </c>
      <c r="I77" s="5">
        <f t="shared" si="12"/>
        <v>31141.678458046779</v>
      </c>
      <c r="J77">
        <f t="shared" si="13"/>
        <v>31141.689004515309</v>
      </c>
      <c r="K77">
        <f t="shared" si="14"/>
        <v>89.952845831469119</v>
      </c>
      <c r="L77">
        <f t="shared" si="8"/>
        <v>0.95700146495752114</v>
      </c>
    </row>
    <row r="78" spans="1:13">
      <c r="A78">
        <v>0.2</v>
      </c>
      <c r="B78" s="1">
        <v>10216000</v>
      </c>
      <c r="C78">
        <v>30.88</v>
      </c>
      <c r="E78" s="5">
        <f t="shared" si="9"/>
        <v>37839444.610754833</v>
      </c>
      <c r="F78" s="5">
        <f t="shared" si="10"/>
        <v>12456679.820394963</v>
      </c>
      <c r="H78" s="1">
        <f t="shared" si="11"/>
        <v>3699768.0598516506</v>
      </c>
      <c r="I78" s="5">
        <f t="shared" si="12"/>
        <v>11238722.564272949</v>
      </c>
      <c r="J78">
        <f t="shared" si="13"/>
        <v>11832039.915982213</v>
      </c>
      <c r="K78">
        <f t="shared" si="14"/>
        <v>71.778544382595612</v>
      </c>
      <c r="L78">
        <f t="shared" si="8"/>
        <v>0.15818714917601928</v>
      </c>
    </row>
    <row r="79" spans="1:13">
      <c r="A79">
        <v>0.12479999999999999</v>
      </c>
      <c r="B79" s="1">
        <v>8083200</v>
      </c>
      <c r="C79">
        <v>34.68</v>
      </c>
      <c r="E79" s="5">
        <f t="shared" si="9"/>
        <v>37839444.610754833</v>
      </c>
      <c r="F79" s="5">
        <f t="shared" si="10"/>
        <v>7772968.2079264568</v>
      </c>
      <c r="H79" s="1">
        <f t="shared" si="11"/>
        <v>1532071.7384491442</v>
      </c>
      <c r="I79" s="5">
        <f t="shared" si="12"/>
        <v>7458250.4567086417</v>
      </c>
      <c r="J79">
        <f t="shared" si="13"/>
        <v>7613983.4309479063</v>
      </c>
      <c r="K79">
        <f t="shared" si="14"/>
        <v>78.39179723136229</v>
      </c>
      <c r="L79">
        <f t="shared" si="8"/>
        <v>5.8048368103238032E-2</v>
      </c>
      <c r="M79">
        <f t="shared" si="8"/>
        <v>1.2604324461177132</v>
      </c>
    </row>
    <row r="80" spans="1:13">
      <c r="A80">
        <v>7.7600000000000002E-2</v>
      </c>
      <c r="B80" s="1">
        <v>6476400</v>
      </c>
      <c r="C80">
        <v>36.700000000000003</v>
      </c>
      <c r="E80" s="5">
        <f t="shared" si="9"/>
        <v>37839444.610754833</v>
      </c>
      <c r="F80" s="5">
        <f t="shared" si="10"/>
        <v>4833191.7703132462</v>
      </c>
      <c r="H80" s="1">
        <f t="shared" si="11"/>
        <v>607428.41319132247</v>
      </c>
      <c r="I80" s="5">
        <f t="shared" si="12"/>
        <v>4755605.5890706098</v>
      </c>
      <c r="J80">
        <f t="shared" si="13"/>
        <v>4794241.7331577837</v>
      </c>
      <c r="K80">
        <f t="shared" si="14"/>
        <v>82.72108502139163</v>
      </c>
      <c r="L80">
        <f t="shared" si="8"/>
        <v>0.25973662325400165</v>
      </c>
      <c r="M80">
        <f t="shared" si="8"/>
        <v>1.2539805182940498</v>
      </c>
    </row>
    <row r="81" spans="1:13">
      <c r="A81">
        <v>4.8399999999999999E-2</v>
      </c>
      <c r="B81" s="1">
        <v>5257800</v>
      </c>
      <c r="C81">
        <v>37.869999999999997</v>
      </c>
      <c r="E81" s="5">
        <f t="shared" si="9"/>
        <v>37839444.610754833</v>
      </c>
      <c r="F81" s="5">
        <f t="shared" si="10"/>
        <v>3014516.5165355811</v>
      </c>
      <c r="H81" s="1">
        <f t="shared" si="11"/>
        <v>238639.85073506797</v>
      </c>
      <c r="I81" s="5">
        <f t="shared" si="12"/>
        <v>2995505.0384617201</v>
      </c>
      <c r="J81">
        <f t="shared" si="13"/>
        <v>3004995.7427271684</v>
      </c>
      <c r="K81">
        <f t="shared" si="14"/>
        <v>85.445095357900783</v>
      </c>
      <c r="L81">
        <f t="shared" si="8"/>
        <v>0.42846899031397762</v>
      </c>
      <c r="M81">
        <f t="shared" si="8"/>
        <v>1.2562739730103192</v>
      </c>
    </row>
    <row r="82" spans="1:13">
      <c r="A82">
        <v>3.0120000000000001E-2</v>
      </c>
      <c r="B82" s="1">
        <v>4264400</v>
      </c>
      <c r="C82">
        <v>38.840000000000003</v>
      </c>
      <c r="E82" s="5">
        <f t="shared" si="9"/>
        <v>37839444.610754833</v>
      </c>
      <c r="F82" s="5">
        <f t="shared" si="10"/>
        <v>1875975.9809514815</v>
      </c>
      <c r="H82" s="1">
        <f t="shared" si="11"/>
        <v>92777.710054214112</v>
      </c>
      <c r="I82" s="5">
        <f t="shared" si="12"/>
        <v>1871376.3163047147</v>
      </c>
      <c r="J82">
        <f t="shared" si="13"/>
        <v>1873674.7371700103</v>
      </c>
      <c r="K82">
        <f t="shared" si="14"/>
        <v>87.1617561018586</v>
      </c>
      <c r="L82">
        <f t="shared" ref="L82:M101" si="15">ABS((J82-B82)/B82)</f>
        <v>0.56062406501031559</v>
      </c>
      <c r="M82">
        <f t="shared" si="15"/>
        <v>1.2441234835699946</v>
      </c>
    </row>
    <row r="83" spans="1:13">
      <c r="A83">
        <v>1.8759999999999999E-2</v>
      </c>
      <c r="B83" s="1">
        <v>3465200</v>
      </c>
      <c r="C83">
        <v>39.630000000000003</v>
      </c>
      <c r="E83" s="5">
        <f t="shared" si="9"/>
        <v>37839444.610754833</v>
      </c>
      <c r="F83" s="5">
        <f t="shared" si="10"/>
        <v>1168436.5671530475</v>
      </c>
      <c r="H83" s="1">
        <f t="shared" si="11"/>
        <v>36045.547315626878</v>
      </c>
      <c r="I83" s="5">
        <f t="shared" si="12"/>
        <v>1167323.5239781311</v>
      </c>
      <c r="J83">
        <f t="shared" si="13"/>
        <v>1167879.912967941</v>
      </c>
      <c r="K83">
        <f t="shared" si="14"/>
        <v>88.231337194507873</v>
      </c>
      <c r="L83">
        <f t="shared" si="15"/>
        <v>0.66296897351727435</v>
      </c>
      <c r="M83">
        <f t="shared" si="15"/>
        <v>1.2263774210070115</v>
      </c>
    </row>
    <row r="84" spans="1:13">
      <c r="A84">
        <v>1.1679999999999999E-2</v>
      </c>
      <c r="B84" s="1">
        <v>2811500</v>
      </c>
      <c r="C84">
        <v>40.409999999999997</v>
      </c>
      <c r="E84" s="5">
        <f t="shared" si="9"/>
        <v>37839444.610754833</v>
      </c>
      <c r="F84" s="5">
        <f t="shared" si="10"/>
        <v>727470.10151106585</v>
      </c>
      <c r="H84" s="1">
        <f t="shared" si="11"/>
        <v>13980.575700708057</v>
      </c>
      <c r="I84" s="5">
        <f t="shared" si="12"/>
        <v>727201.32243862445</v>
      </c>
      <c r="J84">
        <f t="shared" si="13"/>
        <v>727335.69955929392</v>
      </c>
      <c r="K84">
        <f t="shared" si="14"/>
        <v>88.898614054559033</v>
      </c>
      <c r="L84">
        <f t="shared" si="15"/>
        <v>0.74129976896343808</v>
      </c>
      <c r="M84">
        <f t="shared" si="15"/>
        <v>1.1999162102093304</v>
      </c>
    </row>
    <row r="85" spans="1:13">
      <c r="A85">
        <v>7.28E-3</v>
      </c>
      <c r="B85" s="1">
        <v>2273500</v>
      </c>
      <c r="C85">
        <v>41.18</v>
      </c>
      <c r="E85" s="5">
        <f t="shared" si="9"/>
        <v>37839444.610754833</v>
      </c>
      <c r="F85" s="5">
        <f t="shared" si="10"/>
        <v>453423.14546237665</v>
      </c>
      <c r="H85" s="1">
        <f t="shared" si="11"/>
        <v>5432.5065970196229</v>
      </c>
      <c r="I85" s="5">
        <f t="shared" si="12"/>
        <v>453358.04872921098</v>
      </c>
      <c r="J85">
        <f t="shared" si="13"/>
        <v>453390.59592748981</v>
      </c>
      <c r="K85">
        <f t="shared" si="14"/>
        <v>89.313468009154363</v>
      </c>
      <c r="L85">
        <f t="shared" si="15"/>
        <v>0.80057594197163406</v>
      </c>
      <c r="M85">
        <f t="shared" si="15"/>
        <v>1.1688554640396882</v>
      </c>
    </row>
    <row r="86" spans="1:13">
      <c r="A86">
        <v>4.5199999999999997E-3</v>
      </c>
      <c r="B86" s="1">
        <v>1831200</v>
      </c>
      <c r="C86">
        <v>42.01</v>
      </c>
      <c r="E86" s="5">
        <f t="shared" si="9"/>
        <v>37839444.610754833</v>
      </c>
      <c r="F86" s="5">
        <f t="shared" si="10"/>
        <v>281520.96394092613</v>
      </c>
      <c r="H86" s="1">
        <f t="shared" si="11"/>
        <v>2094.3665357531149</v>
      </c>
      <c r="I86" s="5">
        <f t="shared" si="12"/>
        <v>281505.38210318889</v>
      </c>
      <c r="J86">
        <f t="shared" si="13"/>
        <v>281513.17291425006</v>
      </c>
      <c r="K86">
        <f t="shared" si="14"/>
        <v>89.573734084989269</v>
      </c>
      <c r="L86">
        <f t="shared" si="15"/>
        <v>0.84626847263310945</v>
      </c>
      <c r="M86">
        <f t="shared" si="15"/>
        <v>1.1322002876693471</v>
      </c>
    </row>
    <row r="87" spans="1:13">
      <c r="A87">
        <v>2.8300000000000001E-3</v>
      </c>
      <c r="B87" s="1">
        <v>1470800</v>
      </c>
      <c r="C87">
        <v>42.88</v>
      </c>
      <c r="E87" s="5">
        <f t="shared" si="9"/>
        <v>37839444.610754833</v>
      </c>
      <c r="F87" s="5">
        <f t="shared" si="10"/>
        <v>176262.01945858874</v>
      </c>
      <c r="H87" s="1">
        <f t="shared" si="11"/>
        <v>821.03809146858282</v>
      </c>
      <c r="I87" s="5">
        <f t="shared" si="12"/>
        <v>176258.19493543459</v>
      </c>
      <c r="J87">
        <f t="shared" si="13"/>
        <v>176260.10718663852</v>
      </c>
      <c r="K87">
        <f t="shared" si="14"/>
        <v>89.733109276215075</v>
      </c>
      <c r="L87">
        <f t="shared" si="15"/>
        <v>0.88016038401778729</v>
      </c>
      <c r="M87">
        <f t="shared" si="15"/>
        <v>1.0926564663296425</v>
      </c>
    </row>
    <row r="88" spans="1:13">
      <c r="A88">
        <v>1.7600000000000001E-3</v>
      </c>
      <c r="B88" s="1">
        <v>1177100</v>
      </c>
      <c r="C88">
        <v>43.8</v>
      </c>
      <c r="E88" s="5">
        <f t="shared" si="9"/>
        <v>37839444.610754833</v>
      </c>
      <c r="F88" s="5">
        <f t="shared" si="10"/>
        <v>109618.78241947568</v>
      </c>
      <c r="H88" s="1">
        <f t="shared" si="11"/>
        <v>317.55689702918971</v>
      </c>
      <c r="I88" s="5">
        <f t="shared" si="12"/>
        <v>109617.86247467312</v>
      </c>
      <c r="J88">
        <f t="shared" si="13"/>
        <v>109618.32244610935</v>
      </c>
      <c r="K88">
        <f t="shared" si="14"/>
        <v>89.834017753619378</v>
      </c>
      <c r="L88">
        <f t="shared" si="15"/>
        <v>0.9068742481980212</v>
      </c>
      <c r="M88">
        <f t="shared" si="15"/>
        <v>1.0510049715438214</v>
      </c>
    </row>
    <row r="89" spans="1:13">
      <c r="A89">
        <v>1.1000000000000001E-3</v>
      </c>
      <c r="B89">
        <v>937140</v>
      </c>
      <c r="C89">
        <v>44.8</v>
      </c>
      <c r="E89" s="5">
        <f t="shared" si="9"/>
        <v>37839444.610754833</v>
      </c>
      <c r="F89" s="5">
        <f t="shared" si="10"/>
        <v>68511.7390121723</v>
      </c>
      <c r="H89" s="1">
        <f t="shared" si="11"/>
        <v>124.04629727582214</v>
      </c>
      <c r="I89" s="5">
        <f t="shared" si="12"/>
        <v>68511.51441512465</v>
      </c>
      <c r="J89">
        <f t="shared" si="13"/>
        <v>68511.626713556441</v>
      </c>
      <c r="K89">
        <f t="shared" si="14"/>
        <v>89.896260919170842</v>
      </c>
      <c r="L89">
        <f t="shared" si="15"/>
        <v>0.92689285836315116</v>
      </c>
      <c r="M89">
        <f t="shared" si="15"/>
        <v>1.006612966945778</v>
      </c>
    </row>
    <row r="90" spans="1:13">
      <c r="A90" s="1">
        <v>6.8400000000000004E-4</v>
      </c>
      <c r="B90">
        <v>742360</v>
      </c>
      <c r="C90">
        <v>45.83</v>
      </c>
      <c r="E90" s="5">
        <f t="shared" si="9"/>
        <v>37839444.610754833</v>
      </c>
      <c r="F90" s="5">
        <f t="shared" si="10"/>
        <v>42601.844985750773</v>
      </c>
      <c r="H90" s="1">
        <f t="shared" si="11"/>
        <v>47.963571198056641</v>
      </c>
      <c r="I90" s="5">
        <f t="shared" si="12"/>
        <v>42601.790985575921</v>
      </c>
      <c r="J90">
        <f t="shared" si="13"/>
        <v>42601.817985654787</v>
      </c>
      <c r="K90">
        <f t="shared" si="14"/>
        <v>89.935493110141152</v>
      </c>
      <c r="L90">
        <f t="shared" si="15"/>
        <v>0.94261299371510476</v>
      </c>
      <c r="M90">
        <f t="shared" si="15"/>
        <v>0.96237165852369966</v>
      </c>
    </row>
    <row r="91" spans="1:13">
      <c r="A91" s="1">
        <v>4.28E-4</v>
      </c>
      <c r="B91">
        <v>584350</v>
      </c>
      <c r="C91">
        <v>46.94</v>
      </c>
      <c r="E91" s="5">
        <f t="shared" si="9"/>
        <v>37839444.610754833</v>
      </c>
      <c r="F91" s="5">
        <f t="shared" si="10"/>
        <v>26657.294815645222</v>
      </c>
      <c r="H91" s="1">
        <f t="shared" si="11"/>
        <v>18.779636475196376</v>
      </c>
      <c r="I91" s="5">
        <f t="shared" si="12"/>
        <v>26657.28158568608</v>
      </c>
      <c r="J91">
        <f t="shared" si="13"/>
        <v>26657.288200664829</v>
      </c>
      <c r="K91">
        <f t="shared" si="14"/>
        <v>89.959636029301961</v>
      </c>
      <c r="L91">
        <f t="shared" si="15"/>
        <v>0.95438129853569809</v>
      </c>
      <c r="M91">
        <f t="shared" si="15"/>
        <v>0.91648138110996946</v>
      </c>
    </row>
    <row r="92" spans="1:13">
      <c r="A92" s="1">
        <v>2.656E-4</v>
      </c>
      <c r="B92">
        <v>456890</v>
      </c>
      <c r="C92">
        <v>48.17</v>
      </c>
      <c r="E92" s="5">
        <f t="shared" si="9"/>
        <v>37839444.610754833</v>
      </c>
      <c r="F92" s="5">
        <f t="shared" si="10"/>
        <v>16542.470801484513</v>
      </c>
      <c r="H92" s="1">
        <f t="shared" si="11"/>
        <v>7.2319583633359503</v>
      </c>
      <c r="I92" s="5">
        <f t="shared" si="12"/>
        <v>16542.467639850896</v>
      </c>
      <c r="J92">
        <f t="shared" si="13"/>
        <v>16542.46922066763</v>
      </c>
      <c r="K92">
        <f t="shared" si="14"/>
        <v>89.974951701616916</v>
      </c>
      <c r="L92">
        <f t="shared" si="15"/>
        <v>0.96379332176088861</v>
      </c>
      <c r="M92">
        <f t="shared" si="15"/>
        <v>0.86786281298768764</v>
      </c>
    </row>
    <row r="93" spans="1:13">
      <c r="A93" s="1">
        <v>1.6559999999999999E-4</v>
      </c>
      <c r="B93">
        <v>353760</v>
      </c>
      <c r="C93">
        <v>49.4</v>
      </c>
      <c r="E93" s="5">
        <f t="shared" si="9"/>
        <v>37839444.610754833</v>
      </c>
      <c r="F93" s="5">
        <f t="shared" si="10"/>
        <v>10314.130891287028</v>
      </c>
      <c r="H93" s="1">
        <f t="shared" si="11"/>
        <v>2.8113860875345154</v>
      </c>
      <c r="I93" s="5">
        <f t="shared" si="12"/>
        <v>10314.130124970176</v>
      </c>
      <c r="J93">
        <f t="shared" si="13"/>
        <v>10314.130508128594</v>
      </c>
      <c r="K93">
        <f t="shared" si="14"/>
        <v>89.984382536243345</v>
      </c>
      <c r="L93">
        <f t="shared" si="15"/>
        <v>0.97084427151704933</v>
      </c>
      <c r="M93">
        <f t="shared" si="15"/>
        <v>0.8215462051871123</v>
      </c>
    </row>
    <row r="94" spans="1:13">
      <c r="A94" s="1">
        <v>1.032E-4</v>
      </c>
      <c r="B94">
        <v>272260</v>
      </c>
      <c r="C94">
        <v>50.79</v>
      </c>
      <c r="E94" s="5">
        <f t="shared" si="9"/>
        <v>37839444.610754833</v>
      </c>
      <c r="F94" s="5">
        <f t="shared" si="10"/>
        <v>6427.6467873238007</v>
      </c>
      <c r="H94" s="1">
        <f t="shared" si="11"/>
        <v>1.0918406032507009</v>
      </c>
      <c r="I94" s="5">
        <f t="shared" si="12"/>
        <v>6427.6466018568672</v>
      </c>
      <c r="J94">
        <f t="shared" si="13"/>
        <v>6427.646694590333</v>
      </c>
      <c r="K94">
        <f t="shared" si="14"/>
        <v>89.990267377511472</v>
      </c>
      <c r="L94">
        <f t="shared" si="15"/>
        <v>0.97639151291195792</v>
      </c>
      <c r="M94">
        <f t="shared" si="15"/>
        <v>0.77181073789154309</v>
      </c>
    </row>
    <row r="95" spans="1:13">
      <c r="A95" s="1">
        <v>6.4399999999999993E-5</v>
      </c>
      <c r="B95">
        <v>208450</v>
      </c>
      <c r="C95">
        <v>52.23</v>
      </c>
      <c r="E95" s="5">
        <f t="shared" si="9"/>
        <v>37839444.610754833</v>
      </c>
      <c r="F95" s="5">
        <f t="shared" si="10"/>
        <v>4011.0509021671778</v>
      </c>
      <c r="H95" s="1">
        <f t="shared" si="11"/>
        <v>0.42517878696418288</v>
      </c>
      <c r="I95" s="5">
        <f t="shared" si="12"/>
        <v>4011.0508570974425</v>
      </c>
      <c r="J95">
        <f t="shared" si="13"/>
        <v>4011.0508796323102</v>
      </c>
      <c r="K95">
        <f t="shared" si="14"/>
        <v>89.993926541744742</v>
      </c>
      <c r="L95">
        <f t="shared" si="15"/>
        <v>0.98075773144815404</v>
      </c>
      <c r="M95">
        <f t="shared" si="15"/>
        <v>0.72303133336673842</v>
      </c>
    </row>
    <row r="96" spans="1:13">
      <c r="A96" s="1">
        <v>4.0000000000000003E-5</v>
      </c>
      <c r="B96">
        <v>159630</v>
      </c>
      <c r="C96">
        <v>53.64</v>
      </c>
      <c r="E96" s="5">
        <f t="shared" si="9"/>
        <v>37839444.610754833</v>
      </c>
      <c r="F96" s="5">
        <f t="shared" si="10"/>
        <v>2491.3359640789927</v>
      </c>
      <c r="H96" s="1">
        <f t="shared" si="11"/>
        <v>0.16402869869934314</v>
      </c>
      <c r="I96" s="5">
        <f t="shared" si="12"/>
        <v>2491.3359532793997</v>
      </c>
      <c r="J96">
        <f t="shared" si="13"/>
        <v>2491.3359586791962</v>
      </c>
      <c r="K96">
        <f t="shared" si="14"/>
        <v>89.996227665671285</v>
      </c>
      <c r="L96">
        <f t="shared" si="15"/>
        <v>0.98439305920767273</v>
      </c>
      <c r="M96">
        <f t="shared" si="15"/>
        <v>0.67778202210423721</v>
      </c>
    </row>
  </sheetData>
  <pageMargins left="0.7" right="0.7" top="0.75" bottom="0.75" header="0.3" footer="0.3"/>
  <pageSetup paperSize="9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96"/>
  <sheetViews>
    <sheetView topLeftCell="J40" zoomScale="85" zoomScaleNormal="85" workbookViewId="0">
      <selection activeCell="R2" sqref="R2"/>
    </sheetView>
  </sheetViews>
  <sheetFormatPr defaultRowHeight="14.4"/>
  <cols>
    <col min="13" max="13" width="13.77734375" customWidth="1"/>
  </cols>
  <sheetData>
    <row r="1" spans="1:19">
      <c r="A1" t="s">
        <v>19</v>
      </c>
      <c r="B1" t="s">
        <v>20</v>
      </c>
      <c r="C1" t="s">
        <v>21</v>
      </c>
      <c r="E1" t="s">
        <v>27</v>
      </c>
      <c r="F1" t="s">
        <v>28</v>
      </c>
      <c r="G1" t="s">
        <v>25</v>
      </c>
      <c r="H1" t="s">
        <v>24</v>
      </c>
      <c r="I1" t="s">
        <v>30</v>
      </c>
      <c r="J1" t="s">
        <v>31</v>
      </c>
      <c r="L1" t="s">
        <v>0</v>
      </c>
      <c r="M1" s="5">
        <f>10^R1</f>
        <v>100000000</v>
      </c>
      <c r="N1" t="s">
        <v>9</v>
      </c>
      <c r="O1" s="1">
        <f>10^P1</f>
        <v>1E-4</v>
      </c>
      <c r="P1">
        <v>-4</v>
      </c>
      <c r="Q1" s="1">
        <f>M1*O1</f>
        <v>10000</v>
      </c>
      <c r="R1">
        <v>8</v>
      </c>
      <c r="S1">
        <f>2/9</f>
        <v>0.22222222222222221</v>
      </c>
    </row>
    <row r="2" spans="1:19">
      <c r="A2">
        <v>30000</v>
      </c>
      <c r="B2" s="1">
        <v>232970000</v>
      </c>
      <c r="C2">
        <v>13.77</v>
      </c>
      <c r="E2" s="1">
        <f t="shared" ref="E2:E65" si="0">($M$1*A2^2*$O$1^2)/(1+A2^2*$O$1^2)+($M$2*A2^2*$O$2^2)/(1+A2^2*$O$2^2)+($M$3*A2^2*$O$3^2)/(1+A2^2*$O$3^2)+($M$4*A2^2*$O$4^2)/(1+A2^2*$O$4^2)+($M$5*A2^2*$O$5^2)/(1+A2^2*$O$5^2)+($M$6*A2^2*$O$6^2)/(1+A2^2*$O$6^2)+($M$7*A2^2*$O$7^2)/(1+A2^2*$O$7^2)+($M$8*A2^2*$O$8^2)/(1+A2^2*$O$8^2)+($M$9*A2^2*$O$9^2)/(1+A2^2*$O$9^2)+($M$10*A2^2*$O$10^2)/(1+A2^2*$O$10^2)</f>
        <v>245014623.33951172</v>
      </c>
      <c r="F2">
        <f t="shared" ref="F2:F65" si="1">($M$1*A2*$O$1)/(1+A2^2*$O$1^2)+($M$2*A2*$O$2)/(1+A2^2*$O$2^2)+($M$3*A2*$O$3)/(1+A2^2*$O$3^2)+($M$4*A2*$O$4)/(1+A2^2*$O$4^2)+($M$5*A2*$O$5)/(1+A2^2*$O$5^2)+($M$6*A2*$O$6)/(1+A2^2*$O$6^2)+($M$7*A2*$O$7)/(1+A2^2*$O$7^2)+($M$8*A2*$O$8)/(1+A2^2*$O$8^2)+($M$9*A2*$O$9)/(1+A2^2*$O$9^2)+($M$10*A2*$O$10)/(1+A2^2*$O$10^2)</f>
        <v>31840360.752797674</v>
      </c>
      <c r="G2">
        <f>(E2^2+F2^2)^0.5</f>
        <v>247074835.26873207</v>
      </c>
      <c r="H2">
        <f>DEGREES(ATAN(F2/E2))</f>
        <v>7.4042583089338212</v>
      </c>
      <c r="I2">
        <f>ABS((G2-B2)/B2)</f>
        <v>6.0543568994858014E-2</v>
      </c>
      <c r="J2">
        <f>ABS((H2-C2)/C2)</f>
        <v>0.46229060937299771</v>
      </c>
      <c r="L2" t="s">
        <v>1</v>
      </c>
      <c r="M2" s="5">
        <f t="shared" ref="M2:M10" si="2">10^R2</f>
        <v>51272427.993549325</v>
      </c>
      <c r="N2" t="s">
        <v>10</v>
      </c>
      <c r="O2" s="1">
        <f t="shared" ref="O2:O10" si="3">10^P2</f>
        <v>1E-3</v>
      </c>
      <c r="P2">
        <v>-3</v>
      </c>
      <c r="Q2" s="1">
        <f t="shared" ref="Q2:Q10" si="4">M2*O2</f>
        <v>51272.427993549325</v>
      </c>
      <c r="R2">
        <v>7.7098838838385504</v>
      </c>
    </row>
    <row r="3" spans="1:19">
      <c r="A3">
        <v>18720</v>
      </c>
      <c r="B3" s="1">
        <v>215380000</v>
      </c>
      <c r="C3">
        <v>14.08</v>
      </c>
      <c r="E3" s="1">
        <f t="shared" si="0"/>
        <v>232724389.74613157</v>
      </c>
      <c r="F3">
        <f t="shared" si="1"/>
        <v>44504050.837309547</v>
      </c>
      <c r="G3">
        <f t="shared" ref="G3:G66" si="5">(E3^2+F3^2)^0.5</f>
        <v>236941452.94489774</v>
      </c>
      <c r="H3">
        <f t="shared" ref="H3:H66" si="6">DEGREES(ATAN(F3/E3))</f>
        <v>10.826009440295232</v>
      </c>
      <c r="I3">
        <f t="shared" ref="I3:J66" si="7">ABS((G3-B3)/B3)</f>
        <v>0.10010889100611821</v>
      </c>
      <c r="J3">
        <f t="shared" si="7"/>
        <v>0.23110728406994088</v>
      </c>
      <c r="L3" t="s">
        <v>2</v>
      </c>
      <c r="M3" s="5">
        <f t="shared" si="2"/>
        <v>37204525.59950044</v>
      </c>
      <c r="N3" t="s">
        <v>11</v>
      </c>
      <c r="O3" s="1">
        <f t="shared" si="3"/>
        <v>0.01</v>
      </c>
      <c r="P3">
        <v>-2</v>
      </c>
      <c r="Q3" s="1">
        <f t="shared" si="4"/>
        <v>372045.25599500438</v>
      </c>
      <c r="R3">
        <v>7.5705957711546432</v>
      </c>
    </row>
    <row r="4" spans="1:19">
      <c r="A4">
        <v>11640</v>
      </c>
      <c r="B4" s="1">
        <v>199450000</v>
      </c>
      <c r="C4">
        <v>14.37</v>
      </c>
      <c r="E4" s="1">
        <f t="shared" si="0"/>
        <v>212228809.82351878</v>
      </c>
      <c r="F4">
        <f t="shared" si="1"/>
        <v>54144728.643953405</v>
      </c>
      <c r="G4">
        <f t="shared" si="5"/>
        <v>219026754.89317432</v>
      </c>
      <c r="H4">
        <f t="shared" si="6"/>
        <v>14.312239219923342</v>
      </c>
      <c r="I4">
        <f t="shared" si="7"/>
        <v>9.8153697132987314E-2</v>
      </c>
      <c r="J4">
        <f t="shared" si="7"/>
        <v>4.0195393233582134E-3</v>
      </c>
      <c r="L4" t="s">
        <v>3</v>
      </c>
      <c r="M4" s="5">
        <f t="shared" si="2"/>
        <v>25643267.189729985</v>
      </c>
      <c r="N4" t="s">
        <v>12</v>
      </c>
      <c r="O4" s="1">
        <f t="shared" si="3"/>
        <v>0.1</v>
      </c>
      <c r="P4">
        <v>-1</v>
      </c>
      <c r="Q4" s="1">
        <f t="shared" si="4"/>
        <v>2564326.7189729987</v>
      </c>
      <c r="R4">
        <v>7.408973357511182</v>
      </c>
    </row>
    <row r="5" spans="1:19">
      <c r="A5">
        <v>7260</v>
      </c>
      <c r="B5" s="1">
        <v>184520000</v>
      </c>
      <c r="C5">
        <v>14.68</v>
      </c>
      <c r="E5" s="1">
        <f t="shared" si="0"/>
        <v>188625555.187639</v>
      </c>
      <c r="F5">
        <f t="shared" si="1"/>
        <v>55022885.669800691</v>
      </c>
      <c r="G5">
        <f t="shared" si="5"/>
        <v>196486941.08585688</v>
      </c>
      <c r="H5">
        <f t="shared" si="6"/>
        <v>16.262191907716169</v>
      </c>
      <c r="I5">
        <f t="shared" si="7"/>
        <v>6.4854439008545872E-2</v>
      </c>
      <c r="J5">
        <f t="shared" si="7"/>
        <v>0.10777874030764092</v>
      </c>
      <c r="L5" t="s">
        <v>4</v>
      </c>
      <c r="M5" s="5">
        <f t="shared" si="2"/>
        <v>17321580.554782055</v>
      </c>
      <c r="N5" t="s">
        <v>13</v>
      </c>
      <c r="O5" s="1">
        <f t="shared" si="3"/>
        <v>1</v>
      </c>
      <c r="P5">
        <v>0</v>
      </c>
      <c r="Q5" s="1">
        <f t="shared" si="4"/>
        <v>17321580.554782055</v>
      </c>
      <c r="R5">
        <v>7.2385875178719639</v>
      </c>
    </row>
    <row r="6" spans="1:19">
      <c r="A6">
        <v>4518</v>
      </c>
      <c r="B6" s="1">
        <v>170730000</v>
      </c>
      <c r="C6">
        <v>14.87</v>
      </c>
      <c r="E6" s="1">
        <f t="shared" si="0"/>
        <v>169611095.08238</v>
      </c>
      <c r="F6">
        <f t="shared" si="1"/>
        <v>49223470.797795437</v>
      </c>
      <c r="G6">
        <f t="shared" si="5"/>
        <v>176609381.55269545</v>
      </c>
      <c r="H6">
        <f t="shared" si="6"/>
        <v>16.183454915459318</v>
      </c>
      <c r="I6">
        <f t="shared" si="7"/>
        <v>3.4436722033007981E-2</v>
      </c>
      <c r="J6">
        <f t="shared" si="7"/>
        <v>8.8329180595784748E-2</v>
      </c>
      <c r="L6" t="s">
        <v>5</v>
      </c>
      <c r="M6" s="5">
        <f t="shared" si="2"/>
        <v>10708979.070686832</v>
      </c>
      <c r="N6" t="s">
        <v>14</v>
      </c>
      <c r="O6" s="1">
        <f t="shared" si="3"/>
        <v>10</v>
      </c>
      <c r="P6">
        <v>1</v>
      </c>
      <c r="Q6" s="1">
        <f t="shared" si="4"/>
        <v>107089790.70686832</v>
      </c>
      <c r="R6">
        <v>7.0297480697953256</v>
      </c>
    </row>
    <row r="7" spans="1:19">
      <c r="A7">
        <v>2814</v>
      </c>
      <c r="B7" s="1">
        <v>158010000</v>
      </c>
      <c r="C7">
        <v>15.12</v>
      </c>
      <c r="E7" s="1">
        <f t="shared" si="0"/>
        <v>156613324.24099576</v>
      </c>
      <c r="F7">
        <f t="shared" si="1"/>
        <v>43670852.529496133</v>
      </c>
      <c r="G7">
        <f t="shared" si="5"/>
        <v>162588058.26526213</v>
      </c>
      <c r="H7">
        <f t="shared" si="6"/>
        <v>15.580865946423197</v>
      </c>
      <c r="I7">
        <f t="shared" si="7"/>
        <v>2.8973218563775247E-2</v>
      </c>
      <c r="J7">
        <f t="shared" si="7"/>
        <v>3.048055201211625E-2</v>
      </c>
      <c r="L7" t="s">
        <v>6</v>
      </c>
      <c r="M7" s="5">
        <f t="shared" si="2"/>
        <v>6046951.427394974</v>
      </c>
      <c r="N7" t="s">
        <v>15</v>
      </c>
      <c r="O7" s="1">
        <f t="shared" si="3"/>
        <v>100</v>
      </c>
      <c r="P7">
        <v>2</v>
      </c>
      <c r="Q7" s="1">
        <f t="shared" si="4"/>
        <v>604695142.73949742</v>
      </c>
      <c r="R7">
        <v>6.7815364801159363</v>
      </c>
    </row>
    <row r="8" spans="1:19">
      <c r="A8">
        <v>1752</v>
      </c>
      <c r="B8" s="1">
        <v>145950000</v>
      </c>
      <c r="C8">
        <v>15.4</v>
      </c>
      <c r="E8" s="1">
        <f t="shared" si="0"/>
        <v>145329199.06303009</v>
      </c>
      <c r="F8">
        <f t="shared" si="1"/>
        <v>41345553.920431092</v>
      </c>
      <c r="G8">
        <f t="shared" si="5"/>
        <v>151096098.32583073</v>
      </c>
      <c r="H8">
        <f t="shared" si="6"/>
        <v>15.880832660786583</v>
      </c>
      <c r="I8">
        <f t="shared" si="7"/>
        <v>3.5259323917990595E-2</v>
      </c>
      <c r="J8">
        <f t="shared" si="7"/>
        <v>3.1222900051076769E-2</v>
      </c>
      <c r="L8" t="s">
        <v>7</v>
      </c>
      <c r="M8" s="5">
        <f t="shared" si="2"/>
        <v>3740791.8007565849</v>
      </c>
      <c r="N8" t="s">
        <v>16</v>
      </c>
      <c r="O8" s="1">
        <f t="shared" si="3"/>
        <v>1000</v>
      </c>
      <c r="P8">
        <v>3</v>
      </c>
      <c r="Q8" s="1">
        <f t="shared" si="4"/>
        <v>3740791800.7565846</v>
      </c>
      <c r="R8">
        <v>6.5729635375757161</v>
      </c>
    </row>
    <row r="9" spans="1:19">
      <c r="A9">
        <v>1092</v>
      </c>
      <c r="B9" s="1">
        <v>134850000</v>
      </c>
      <c r="C9">
        <v>15.54</v>
      </c>
      <c r="E9" s="1">
        <f t="shared" si="0"/>
        <v>132553034.36675587</v>
      </c>
      <c r="F9">
        <f t="shared" si="1"/>
        <v>39958947.823794313</v>
      </c>
      <c r="G9">
        <f t="shared" si="5"/>
        <v>138445023.13560817</v>
      </c>
      <c r="H9">
        <f t="shared" si="6"/>
        <v>16.775764043423354</v>
      </c>
      <c r="I9">
        <f t="shared" si="7"/>
        <v>2.665942258515511E-2</v>
      </c>
      <c r="J9">
        <f t="shared" si="7"/>
        <v>7.9521495715788634E-2</v>
      </c>
      <c r="L9" t="s">
        <v>8</v>
      </c>
      <c r="M9" s="5">
        <f t="shared" si="2"/>
        <v>1558262.5497524072</v>
      </c>
      <c r="N9" t="s">
        <v>17</v>
      </c>
      <c r="O9" s="1">
        <f t="shared" si="3"/>
        <v>10000</v>
      </c>
      <c r="P9">
        <v>4</v>
      </c>
      <c r="Q9" s="1">
        <f t="shared" si="4"/>
        <v>15582625497.524073</v>
      </c>
      <c r="R9">
        <v>6.1926406332481507</v>
      </c>
    </row>
    <row r="10" spans="1:19">
      <c r="A10">
        <v>678</v>
      </c>
      <c r="B10" s="1">
        <v>124140000</v>
      </c>
      <c r="C10">
        <v>15.95</v>
      </c>
      <c r="E10" s="1">
        <f t="shared" si="0"/>
        <v>119606089.0007616</v>
      </c>
      <c r="F10">
        <f t="shared" si="1"/>
        <v>36340124.323337726</v>
      </c>
      <c r="G10">
        <f t="shared" si="5"/>
        <v>125004884.55213958</v>
      </c>
      <c r="H10">
        <f t="shared" si="6"/>
        <v>16.900445587304283</v>
      </c>
      <c r="I10">
        <f t="shared" si="7"/>
        <v>6.9670094420781394E-3</v>
      </c>
      <c r="J10">
        <f t="shared" si="7"/>
        <v>5.958906503475133E-2</v>
      </c>
      <c r="L10" t="s">
        <v>23</v>
      </c>
      <c r="M10" s="5">
        <f t="shared" si="2"/>
        <v>1575159.5363992215</v>
      </c>
      <c r="N10" t="s">
        <v>22</v>
      </c>
      <c r="O10" s="1">
        <f t="shared" si="3"/>
        <v>100000</v>
      </c>
      <c r="P10">
        <v>5</v>
      </c>
      <c r="Q10" s="1">
        <f t="shared" si="4"/>
        <v>157515953639.92215</v>
      </c>
      <c r="R10">
        <v>6.1973245468678417</v>
      </c>
    </row>
    <row r="11" spans="1:19">
      <c r="A11">
        <v>424.2</v>
      </c>
      <c r="B11" s="1">
        <v>114120000</v>
      </c>
      <c r="C11">
        <v>16.18</v>
      </c>
      <c r="E11" s="1">
        <f t="shared" si="0"/>
        <v>109825323.35704093</v>
      </c>
      <c r="F11">
        <f t="shared" si="1"/>
        <v>31623692.706803471</v>
      </c>
      <c r="G11">
        <f t="shared" si="5"/>
        <v>114287617.83716089</v>
      </c>
      <c r="H11">
        <f t="shared" si="6"/>
        <v>16.063509841309944</v>
      </c>
      <c r="I11">
        <f t="shared" si="7"/>
        <v>1.4687858145889007E-3</v>
      </c>
      <c r="J11">
        <f t="shared" si="7"/>
        <v>7.1996389796078813E-3</v>
      </c>
    </row>
    <row r="12" spans="1:19">
      <c r="A12">
        <v>264.60000000000002</v>
      </c>
      <c r="B12" s="1">
        <v>104780000</v>
      </c>
      <c r="C12">
        <v>16.399999999999999</v>
      </c>
      <c r="E12" s="1">
        <f t="shared" si="0"/>
        <v>102537718.37516263</v>
      </c>
      <c r="F12">
        <f t="shared" si="1"/>
        <v>28664014.032329869</v>
      </c>
      <c r="G12">
        <f t="shared" si="5"/>
        <v>106468818.86275327</v>
      </c>
      <c r="H12">
        <f t="shared" si="6"/>
        <v>15.618125029097433</v>
      </c>
      <c r="I12">
        <f t="shared" si="7"/>
        <v>1.6117759713239855E-2</v>
      </c>
      <c r="J12">
        <f t="shared" si="7"/>
        <v>4.767530310381498E-2</v>
      </c>
      <c r="L12" t="s">
        <v>29</v>
      </c>
      <c r="M12" s="4">
        <f>SUM(I2:I96)+SUM(J2:J96)</f>
        <v>6.7398559416950121</v>
      </c>
    </row>
    <row r="13" spans="1:19">
      <c r="A13">
        <v>164.4</v>
      </c>
      <c r="B13" s="1">
        <v>96597000</v>
      </c>
      <c r="C13">
        <v>16.579999999999998</v>
      </c>
      <c r="E13" s="1">
        <f t="shared" si="0"/>
        <v>95032807.161553338</v>
      </c>
      <c r="F13">
        <f t="shared" si="1"/>
        <v>28035903.9923275</v>
      </c>
      <c r="G13">
        <f t="shared" si="5"/>
        <v>99082018.296318471</v>
      </c>
      <c r="H13">
        <f t="shared" si="6"/>
        <v>16.436739141579579</v>
      </c>
      <c r="I13">
        <f t="shared" si="7"/>
        <v>2.5725626016527132E-2</v>
      </c>
      <c r="J13">
        <f t="shared" si="7"/>
        <v>8.6405825344040375E-3</v>
      </c>
    </row>
    <row r="14" spans="1:19">
      <c r="A14">
        <v>102.6</v>
      </c>
      <c r="B14" s="1">
        <v>88336000</v>
      </c>
      <c r="C14">
        <v>16.920000000000002</v>
      </c>
      <c r="E14" s="1">
        <f t="shared" si="0"/>
        <v>85976300.03483285</v>
      </c>
      <c r="F14">
        <f t="shared" si="1"/>
        <v>27483479.831434343</v>
      </c>
      <c r="G14">
        <f t="shared" si="5"/>
        <v>90262205.996333018</v>
      </c>
      <c r="H14">
        <f t="shared" si="6"/>
        <v>17.727177658720858</v>
      </c>
      <c r="I14">
        <f t="shared" si="7"/>
        <v>2.1805447341208772E-2</v>
      </c>
      <c r="J14">
        <f t="shared" si="7"/>
        <v>4.7705535385393419E-2</v>
      </c>
    </row>
    <row r="15" spans="1:19">
      <c r="A15">
        <v>64.2</v>
      </c>
      <c r="B15" s="1">
        <v>81102000</v>
      </c>
      <c r="C15">
        <v>17.440000000000001</v>
      </c>
      <c r="E15" s="1">
        <f t="shared" si="0"/>
        <v>77056692.073227376</v>
      </c>
      <c r="F15">
        <f t="shared" si="1"/>
        <v>25021214.679353476</v>
      </c>
      <c r="G15">
        <f t="shared" si="5"/>
        <v>81017251.109245107</v>
      </c>
      <c r="H15">
        <f t="shared" si="6"/>
        <v>17.98922353396047</v>
      </c>
      <c r="I15">
        <f t="shared" si="7"/>
        <v>1.0449667178971348E-3</v>
      </c>
      <c r="J15">
        <f t="shared" si="7"/>
        <v>3.1492175112412174E-2</v>
      </c>
    </row>
    <row r="16" spans="1:19">
      <c r="A16">
        <v>39.840000000000003</v>
      </c>
      <c r="B16" s="1">
        <v>74670000</v>
      </c>
      <c r="C16">
        <v>17.77</v>
      </c>
      <c r="E16" s="1">
        <f t="shared" si="0"/>
        <v>70243308.81468384</v>
      </c>
      <c r="F16">
        <f t="shared" si="1"/>
        <v>21747843.035084568</v>
      </c>
      <c r="G16">
        <f t="shared" si="5"/>
        <v>73532925.34581849</v>
      </c>
      <c r="H16">
        <f t="shared" si="6"/>
        <v>17.202907916692361</v>
      </c>
      <c r="I16">
        <f t="shared" si="7"/>
        <v>1.5227998582851348E-2</v>
      </c>
      <c r="J16">
        <f t="shared" si="7"/>
        <v>3.1912891576119227E-2</v>
      </c>
    </row>
    <row r="17" spans="1:10">
      <c r="A17">
        <v>24.84</v>
      </c>
      <c r="B17" s="1">
        <v>67749000</v>
      </c>
      <c r="C17">
        <v>18.28</v>
      </c>
      <c r="E17" s="1">
        <f t="shared" si="0"/>
        <v>65184886.20201876</v>
      </c>
      <c r="F17">
        <f t="shared" si="1"/>
        <v>19851260.834872637</v>
      </c>
      <c r="G17">
        <f t="shared" si="5"/>
        <v>68140604.237886563</v>
      </c>
      <c r="H17">
        <f t="shared" si="6"/>
        <v>16.937473682425733</v>
      </c>
      <c r="I17">
        <f t="shared" si="7"/>
        <v>5.7802216694942061E-3</v>
      </c>
      <c r="J17">
        <f t="shared" si="7"/>
        <v>7.3442358729445753E-2</v>
      </c>
    </row>
    <row r="18" spans="1:10">
      <c r="A18">
        <v>15.48</v>
      </c>
      <c r="B18" s="1">
        <v>62125000</v>
      </c>
      <c r="C18">
        <v>18.579999999999998</v>
      </c>
      <c r="E18" s="1">
        <f t="shared" si="0"/>
        <v>59855406.223864511</v>
      </c>
      <c r="F18">
        <f t="shared" si="1"/>
        <v>19448372.359712608</v>
      </c>
      <c r="G18">
        <f t="shared" si="5"/>
        <v>62935751.696995497</v>
      </c>
      <c r="H18">
        <f t="shared" si="6"/>
        <v>18.000148880441412</v>
      </c>
      <c r="I18">
        <f t="shared" si="7"/>
        <v>1.3050329126688076E-2</v>
      </c>
      <c r="J18">
        <f t="shared" si="7"/>
        <v>3.1208348738352355E-2</v>
      </c>
    </row>
    <row r="19" spans="1:10">
      <c r="A19">
        <v>9.66</v>
      </c>
      <c r="B19" s="1">
        <v>56851000</v>
      </c>
      <c r="C19">
        <v>18.989999999999998</v>
      </c>
      <c r="E19" s="1">
        <f t="shared" si="0"/>
        <v>53494050.899000764</v>
      </c>
      <c r="F19">
        <f t="shared" si="1"/>
        <v>18858166.021208379</v>
      </c>
      <c r="G19">
        <f t="shared" si="5"/>
        <v>56720753.761461452</v>
      </c>
      <c r="H19">
        <f t="shared" si="6"/>
        <v>19.41899562508253</v>
      </c>
      <c r="I19">
        <f t="shared" si="7"/>
        <v>2.2910105106075242E-3</v>
      </c>
      <c r="J19">
        <f t="shared" si="7"/>
        <v>2.2590606902713639E-2</v>
      </c>
    </row>
    <row r="20" spans="1:10">
      <c r="A20">
        <v>6</v>
      </c>
      <c r="B20" s="1">
        <v>52116000</v>
      </c>
      <c r="C20">
        <v>19.579999999999998</v>
      </c>
      <c r="E20" s="1">
        <f t="shared" si="0"/>
        <v>47403844.582162634</v>
      </c>
      <c r="F20">
        <f t="shared" si="1"/>
        <v>16903162.430413362</v>
      </c>
      <c r="G20">
        <f t="shared" si="5"/>
        <v>50327342.283482119</v>
      </c>
      <c r="H20">
        <f t="shared" si="6"/>
        <v>19.625109999363655</v>
      </c>
      <c r="I20">
        <f t="shared" si="7"/>
        <v>3.4320702212715493E-2</v>
      </c>
      <c r="J20">
        <f t="shared" si="7"/>
        <v>2.3038814792470269E-3</v>
      </c>
    </row>
    <row r="21" spans="1:10">
      <c r="A21">
        <v>1250</v>
      </c>
      <c r="B21" s="1">
        <v>144720000</v>
      </c>
      <c r="C21">
        <v>16.350000000000001</v>
      </c>
      <c r="E21" s="1">
        <f t="shared" si="0"/>
        <v>136363407.89709389</v>
      </c>
      <c r="F21">
        <f t="shared" si="1"/>
        <v>40495965.74812714</v>
      </c>
      <c r="G21">
        <f t="shared" si="5"/>
        <v>142249436.74820894</v>
      </c>
      <c r="H21">
        <f t="shared" si="6"/>
        <v>16.539888030005887</v>
      </c>
      <c r="I21">
        <f t="shared" si="7"/>
        <v>1.7071332585620921E-2</v>
      </c>
      <c r="J21">
        <f t="shared" si="7"/>
        <v>1.1613946789350802E-2</v>
      </c>
    </row>
    <row r="22" spans="1:10">
      <c r="A22">
        <v>780</v>
      </c>
      <c r="B22" s="1">
        <v>132040000</v>
      </c>
      <c r="C22">
        <v>16.59</v>
      </c>
      <c r="E22" s="1">
        <f t="shared" si="0"/>
        <v>123192889.72388425</v>
      </c>
      <c r="F22">
        <f t="shared" si="1"/>
        <v>37662648.286181614</v>
      </c>
      <c r="G22">
        <f t="shared" si="5"/>
        <v>128821439.03267702</v>
      </c>
      <c r="H22">
        <f t="shared" si="6"/>
        <v>16.99949051711425</v>
      </c>
      <c r="I22">
        <f t="shared" si="7"/>
        <v>2.4375651070304268E-2</v>
      </c>
      <c r="J22">
        <f t="shared" si="7"/>
        <v>2.4682972701280892E-2</v>
      </c>
    </row>
    <row r="23" spans="1:10">
      <c r="A23">
        <v>485</v>
      </c>
      <c r="B23" s="1">
        <v>120470000</v>
      </c>
      <c r="C23">
        <v>16.77</v>
      </c>
      <c r="E23" s="1">
        <f t="shared" si="0"/>
        <v>112269915.16616493</v>
      </c>
      <c r="F23">
        <f t="shared" si="1"/>
        <v>32895054.299033742</v>
      </c>
      <c r="G23">
        <f t="shared" si="5"/>
        <v>116989821.98787315</v>
      </c>
      <c r="H23">
        <f t="shared" si="6"/>
        <v>16.33057000592985</v>
      </c>
      <c r="I23">
        <f t="shared" si="7"/>
        <v>2.8888337446059998E-2</v>
      </c>
      <c r="J23">
        <f t="shared" si="7"/>
        <v>2.6203338942763828E-2</v>
      </c>
    </row>
    <row r="24" spans="1:10">
      <c r="A24">
        <v>302.5</v>
      </c>
      <c r="B24" s="1">
        <v>110330000</v>
      </c>
      <c r="C24">
        <v>16.940000000000001</v>
      </c>
      <c r="E24" s="1">
        <f t="shared" si="0"/>
        <v>104495927.8309896</v>
      </c>
      <c r="F24">
        <f t="shared" si="1"/>
        <v>29227038.446561445</v>
      </c>
      <c r="G24">
        <f t="shared" si="5"/>
        <v>108506307.2342625</v>
      </c>
      <c r="H24">
        <f t="shared" si="6"/>
        <v>15.626065796084928</v>
      </c>
      <c r="I24">
        <f t="shared" si="7"/>
        <v>1.6529436832570504E-2</v>
      </c>
      <c r="J24">
        <f t="shared" si="7"/>
        <v>7.7564002592389186E-2</v>
      </c>
    </row>
    <row r="25" spans="1:10">
      <c r="A25">
        <v>188.25</v>
      </c>
      <c r="B25" s="1">
        <v>100850000</v>
      </c>
      <c r="C25">
        <v>17.100000000000001</v>
      </c>
      <c r="E25" s="1">
        <f t="shared" si="0"/>
        <v>97329137.939773425</v>
      </c>
      <c r="F25">
        <f t="shared" si="1"/>
        <v>28073769.617398344</v>
      </c>
      <c r="G25">
        <f t="shared" si="5"/>
        <v>101297076.13070676</v>
      </c>
      <c r="H25">
        <f t="shared" si="6"/>
        <v>16.089760265924976</v>
      </c>
      <c r="I25">
        <f t="shared" si="7"/>
        <v>4.4330801259966019E-3</v>
      </c>
      <c r="J25">
        <f t="shared" si="7"/>
        <v>5.9078347021931286E-2</v>
      </c>
    </row>
    <row r="26" spans="1:10">
      <c r="A26">
        <v>117.25</v>
      </c>
      <c r="B26" s="1">
        <v>92248000</v>
      </c>
      <c r="C26">
        <v>17.21</v>
      </c>
      <c r="E26" s="1">
        <f t="shared" si="0"/>
        <v>88655453.907204941</v>
      </c>
      <c r="F26">
        <f t="shared" si="1"/>
        <v>27800346.831712957</v>
      </c>
      <c r="G26">
        <f t="shared" si="5"/>
        <v>92912048.688294858</v>
      </c>
      <c r="H26">
        <f t="shared" si="6"/>
        <v>17.410245869861679</v>
      </c>
      <c r="I26">
        <f t="shared" si="7"/>
        <v>7.1985158300977552E-3</v>
      </c>
      <c r="J26">
        <f t="shared" si="7"/>
        <v>1.1635436947221293E-2</v>
      </c>
    </row>
    <row r="27" spans="1:10">
      <c r="A27">
        <v>73</v>
      </c>
      <c r="B27" s="1">
        <v>84364000</v>
      </c>
      <c r="C27">
        <v>17.34</v>
      </c>
      <c r="E27" s="1">
        <f t="shared" si="0"/>
        <v>79330340.014826521</v>
      </c>
      <c r="F27">
        <f t="shared" si="1"/>
        <v>25871466.289705481</v>
      </c>
      <c r="G27">
        <f t="shared" si="5"/>
        <v>83442408.970782667</v>
      </c>
      <c r="H27">
        <f t="shared" si="6"/>
        <v>18.062350197876995</v>
      </c>
      <c r="I27">
        <f t="shared" si="7"/>
        <v>1.0923984510186011E-2</v>
      </c>
      <c r="J27">
        <f t="shared" si="7"/>
        <v>4.165802755922695E-2</v>
      </c>
    </row>
    <row r="28" spans="1:10">
      <c r="A28">
        <v>45.5</v>
      </c>
      <c r="B28" s="1">
        <v>77001000</v>
      </c>
      <c r="C28">
        <v>17.57</v>
      </c>
      <c r="E28" s="1">
        <f t="shared" si="0"/>
        <v>71894192.801179081</v>
      </c>
      <c r="F28">
        <f t="shared" si="1"/>
        <v>22589335.967098612</v>
      </c>
      <c r="G28">
        <f t="shared" si="5"/>
        <v>75359492.155716956</v>
      </c>
      <c r="H28">
        <f t="shared" si="6"/>
        <v>17.442849720257637</v>
      </c>
      <c r="I28">
        <f t="shared" si="7"/>
        <v>2.131800683475597E-2</v>
      </c>
      <c r="J28">
        <f t="shared" si="7"/>
        <v>7.2367831384384136E-3</v>
      </c>
    </row>
    <row r="29" spans="1:10">
      <c r="A29">
        <v>28.25</v>
      </c>
      <c r="B29" s="1">
        <v>70228000</v>
      </c>
      <c r="C29">
        <v>17.809999999999999</v>
      </c>
      <c r="E29" s="1">
        <f t="shared" si="0"/>
        <v>66509174.536910802</v>
      </c>
      <c r="F29">
        <f t="shared" si="1"/>
        <v>20182348.717023604</v>
      </c>
      <c r="G29">
        <f t="shared" si="5"/>
        <v>69503938.718009412</v>
      </c>
      <c r="H29">
        <f t="shared" si="6"/>
        <v>16.880530825097292</v>
      </c>
      <c r="I29">
        <f t="shared" si="7"/>
        <v>1.0310150965292871E-2</v>
      </c>
      <c r="J29">
        <f t="shared" si="7"/>
        <v>5.2188050247204194E-2</v>
      </c>
    </row>
    <row r="30" spans="1:10">
      <c r="A30">
        <v>17.675000000000001</v>
      </c>
      <c r="B30" s="1">
        <v>64046000</v>
      </c>
      <c r="C30">
        <v>18.02</v>
      </c>
      <c r="E30" s="1">
        <f t="shared" si="0"/>
        <v>61464811.195459023</v>
      </c>
      <c r="F30">
        <f t="shared" si="1"/>
        <v>19490767.531839401</v>
      </c>
      <c r="G30">
        <f t="shared" si="5"/>
        <v>64481106.025514401</v>
      </c>
      <c r="H30">
        <f t="shared" si="6"/>
        <v>17.594055019109501</v>
      </c>
      <c r="I30">
        <f t="shared" si="7"/>
        <v>6.7936487136495876E-3</v>
      </c>
      <c r="J30">
        <f t="shared" si="7"/>
        <v>2.3637346331326244E-2</v>
      </c>
    </row>
    <row r="31" spans="1:10">
      <c r="A31">
        <v>11.025</v>
      </c>
      <c r="B31" s="1">
        <v>58279000</v>
      </c>
      <c r="C31">
        <v>18.27</v>
      </c>
      <c r="E31" s="1">
        <f t="shared" si="0"/>
        <v>55331459.056827217</v>
      </c>
      <c r="F31">
        <f t="shared" si="1"/>
        <v>19150094.800597917</v>
      </c>
      <c r="G31">
        <f t="shared" si="5"/>
        <v>58551656.613875873</v>
      </c>
      <c r="H31">
        <f t="shared" si="6"/>
        <v>19.09062300559826</v>
      </c>
      <c r="I31">
        <f t="shared" si="7"/>
        <v>4.678471042328684E-3</v>
      </c>
      <c r="J31">
        <f t="shared" si="7"/>
        <v>4.4916420667666164E-2</v>
      </c>
    </row>
    <row r="32" spans="1:10">
      <c r="A32">
        <v>6.85</v>
      </c>
      <c r="B32" s="1">
        <v>53008000</v>
      </c>
      <c r="C32">
        <v>18.579999999999998</v>
      </c>
      <c r="E32" s="1">
        <f t="shared" si="0"/>
        <v>48953856.610524632</v>
      </c>
      <c r="F32">
        <f t="shared" si="1"/>
        <v>17553656.469346087</v>
      </c>
      <c r="G32">
        <f t="shared" si="5"/>
        <v>52005874.019072324</v>
      </c>
      <c r="H32">
        <f t="shared" si="6"/>
        <v>19.726592788490713</v>
      </c>
      <c r="I32">
        <f t="shared" si="7"/>
        <v>1.8905183763350361E-2</v>
      </c>
      <c r="J32">
        <f t="shared" si="7"/>
        <v>6.1711129628133188E-2</v>
      </c>
    </row>
    <row r="33" spans="1:10">
      <c r="A33">
        <v>4.2750000000000004</v>
      </c>
      <c r="B33" s="1">
        <v>48107000</v>
      </c>
      <c r="C33">
        <v>19.05</v>
      </c>
      <c r="E33" s="1">
        <f t="shared" si="0"/>
        <v>44078361.131351255</v>
      </c>
      <c r="F33">
        <f t="shared" si="1"/>
        <v>15225181.69071744</v>
      </c>
      <c r="G33">
        <f t="shared" si="5"/>
        <v>46633765.42314779</v>
      </c>
      <c r="H33">
        <f t="shared" si="6"/>
        <v>19.055511389308915</v>
      </c>
      <c r="I33">
        <f t="shared" si="7"/>
        <v>3.062412074858565E-2</v>
      </c>
      <c r="J33">
        <f t="shared" si="7"/>
        <v>2.8931177474615541E-4</v>
      </c>
    </row>
    <row r="34" spans="1:10">
      <c r="A34">
        <v>2.6749999999999998</v>
      </c>
      <c r="B34" s="1">
        <v>43677000</v>
      </c>
      <c r="C34">
        <v>19.29</v>
      </c>
      <c r="E34" s="1">
        <f t="shared" si="0"/>
        <v>40552193.611469731</v>
      </c>
      <c r="F34">
        <f t="shared" si="1"/>
        <v>13665145.885512752</v>
      </c>
      <c r="G34">
        <f t="shared" si="5"/>
        <v>42792716.889378183</v>
      </c>
      <c r="H34">
        <f t="shared" si="6"/>
        <v>18.622619516091977</v>
      </c>
      <c r="I34">
        <f t="shared" si="7"/>
        <v>2.0245967228102145E-2</v>
      </c>
      <c r="J34">
        <f t="shared" si="7"/>
        <v>3.4597225708036423E-2</v>
      </c>
    </row>
    <row r="35" spans="1:10">
      <c r="A35">
        <v>1.66</v>
      </c>
      <c r="B35" s="1">
        <v>39546000</v>
      </c>
      <c r="C35">
        <v>19.87</v>
      </c>
      <c r="E35" s="1">
        <f t="shared" si="0"/>
        <v>36998651.024769507</v>
      </c>
      <c r="F35">
        <f t="shared" si="1"/>
        <v>13199587.574612672</v>
      </c>
      <c r="G35">
        <f t="shared" si="5"/>
        <v>39282684.350646749</v>
      </c>
      <c r="H35">
        <f t="shared" si="6"/>
        <v>19.634296772343866</v>
      </c>
      <c r="I35">
        <f t="shared" si="7"/>
        <v>6.6584648094181681E-3</v>
      </c>
      <c r="J35">
        <f t="shared" si="7"/>
        <v>1.1862266112538239E-2</v>
      </c>
    </row>
    <row r="36" spans="1:10">
      <c r="A36">
        <v>1.0349999999999999</v>
      </c>
      <c r="B36" s="1">
        <v>35614000</v>
      </c>
      <c r="C36">
        <v>20.16</v>
      </c>
      <c r="E36" s="1">
        <f t="shared" si="0"/>
        <v>32764974.57442525</v>
      </c>
      <c r="F36">
        <f t="shared" si="1"/>
        <v>12817372.479239754</v>
      </c>
      <c r="G36">
        <f t="shared" si="5"/>
        <v>35182788.350759037</v>
      </c>
      <c r="H36">
        <f t="shared" si="6"/>
        <v>21.36500418578213</v>
      </c>
      <c r="I36">
        <f t="shared" si="7"/>
        <v>1.2107925232800673E-2</v>
      </c>
      <c r="J36">
        <f t="shared" si="7"/>
        <v>5.9772033024907238E-2</v>
      </c>
    </row>
    <row r="37" spans="1:10">
      <c r="A37">
        <v>0.64500000000000002</v>
      </c>
      <c r="B37" s="1">
        <v>32101000</v>
      </c>
      <c r="C37">
        <v>20.68</v>
      </c>
      <c r="E37" s="1">
        <f t="shared" si="0"/>
        <v>28574164.259312004</v>
      </c>
      <c r="F37">
        <f t="shared" si="1"/>
        <v>11537734.683291798</v>
      </c>
      <c r="G37">
        <f t="shared" si="5"/>
        <v>30815615.923427168</v>
      </c>
      <c r="H37">
        <f t="shared" si="6"/>
        <v>21.987972093980467</v>
      </c>
      <c r="I37">
        <f t="shared" si="7"/>
        <v>4.0041870239956132E-2</v>
      </c>
      <c r="J37">
        <f t="shared" si="7"/>
        <v>6.3248167020332077E-2</v>
      </c>
    </row>
    <row r="38" spans="1:10">
      <c r="A38">
        <v>0.40250000000000002</v>
      </c>
      <c r="B38" s="1">
        <v>28859000</v>
      </c>
      <c r="C38">
        <v>21.24</v>
      </c>
      <c r="E38" s="1">
        <f t="shared" si="0"/>
        <v>25460851.117419235</v>
      </c>
      <c r="F38">
        <f t="shared" si="1"/>
        <v>9870589.6377637908</v>
      </c>
      <c r="G38">
        <f t="shared" si="5"/>
        <v>27307205.631856918</v>
      </c>
      <c r="H38">
        <f t="shared" si="6"/>
        <v>21.190172720101955</v>
      </c>
      <c r="I38">
        <f t="shared" si="7"/>
        <v>5.3771591813405926E-2</v>
      </c>
      <c r="J38">
        <f t="shared" si="7"/>
        <v>2.3459171326762258E-3</v>
      </c>
    </row>
    <row r="39" spans="1:10">
      <c r="A39">
        <v>0.25</v>
      </c>
      <c r="B39" s="1">
        <v>26023000</v>
      </c>
      <c r="C39">
        <v>21.88</v>
      </c>
      <c r="E39" s="1">
        <f t="shared" si="0"/>
        <v>23178493.381575357</v>
      </c>
      <c r="F39">
        <f t="shared" si="1"/>
        <v>8774568.4189327322</v>
      </c>
      <c r="G39">
        <f t="shared" si="5"/>
        <v>24783777.080547351</v>
      </c>
      <c r="H39">
        <f t="shared" si="6"/>
        <v>20.734916257694628</v>
      </c>
      <c r="I39">
        <f t="shared" si="7"/>
        <v>4.762029433396029E-2</v>
      </c>
      <c r="J39">
        <f t="shared" si="7"/>
        <v>5.2334723140099203E-2</v>
      </c>
    </row>
    <row r="40" spans="1:10">
      <c r="A40">
        <v>50</v>
      </c>
      <c r="B40" s="1">
        <v>80083000</v>
      </c>
      <c r="C40">
        <v>18.86</v>
      </c>
      <c r="E40" s="1">
        <f t="shared" si="0"/>
        <v>73173010.155046389</v>
      </c>
      <c r="F40">
        <f t="shared" si="1"/>
        <v>23239422.209412612</v>
      </c>
      <c r="G40">
        <f t="shared" si="5"/>
        <v>76774736.468306169</v>
      </c>
      <c r="H40">
        <f t="shared" si="6"/>
        <v>17.619616298149015</v>
      </c>
      <c r="I40">
        <f t="shared" si="7"/>
        <v>4.1310434570306198E-2</v>
      </c>
      <c r="J40">
        <f t="shared" si="7"/>
        <v>6.5767958740773277E-2</v>
      </c>
    </row>
    <row r="41" spans="1:10">
      <c r="A41">
        <v>31.2</v>
      </c>
      <c r="B41" s="1">
        <v>72259000</v>
      </c>
      <c r="C41">
        <v>19.079999999999998</v>
      </c>
      <c r="E41" s="1">
        <f t="shared" si="0"/>
        <v>67539420.684738934</v>
      </c>
      <c r="F41">
        <f t="shared" si="1"/>
        <v>20532561.637250468</v>
      </c>
      <c r="G41">
        <f t="shared" si="5"/>
        <v>70591496.894580945</v>
      </c>
      <c r="H41">
        <f t="shared" si="6"/>
        <v>16.909720468612004</v>
      </c>
      <c r="I41">
        <f t="shared" si="7"/>
        <v>2.3076753143816752E-2</v>
      </c>
      <c r="J41">
        <f t="shared" si="7"/>
        <v>0.11374630667651961</v>
      </c>
    </row>
    <row r="42" spans="1:10">
      <c r="A42">
        <v>19.399999999999999</v>
      </c>
      <c r="B42" s="1">
        <v>65259000</v>
      </c>
      <c r="C42">
        <v>19.18</v>
      </c>
      <c r="E42" s="1">
        <f t="shared" si="0"/>
        <v>62534742.192015521</v>
      </c>
      <c r="F42">
        <f t="shared" si="1"/>
        <v>19536562.610627022</v>
      </c>
      <c r="G42">
        <f t="shared" si="5"/>
        <v>65515427.64617198</v>
      </c>
      <c r="H42">
        <f t="shared" si="6"/>
        <v>17.349396623938027</v>
      </c>
      <c r="I42">
        <f t="shared" si="7"/>
        <v>3.9293836278824316E-3</v>
      </c>
      <c r="J42">
        <f t="shared" si="7"/>
        <v>9.5443345988632564E-2</v>
      </c>
    </row>
    <row r="43" spans="1:10">
      <c r="A43">
        <v>12.1</v>
      </c>
      <c r="B43" s="1">
        <v>58938000</v>
      </c>
      <c r="C43">
        <v>19.3</v>
      </c>
      <c r="E43" s="1">
        <f t="shared" si="0"/>
        <v>56614506.193699464</v>
      </c>
      <c r="F43">
        <f t="shared" si="1"/>
        <v>19285901.824794207</v>
      </c>
      <c r="G43">
        <f t="shared" si="5"/>
        <v>59809266.178009868</v>
      </c>
      <c r="H43">
        <f t="shared" si="6"/>
        <v>18.811564189529673</v>
      </c>
      <c r="I43">
        <f t="shared" si="7"/>
        <v>1.4782757779528788E-2</v>
      </c>
      <c r="J43">
        <f t="shared" si="7"/>
        <v>2.5307554946649127E-2</v>
      </c>
    </row>
    <row r="44" spans="1:10">
      <c r="A44">
        <v>7.53</v>
      </c>
      <c r="B44" s="1">
        <v>53311000</v>
      </c>
      <c r="C44">
        <v>19.39</v>
      </c>
      <c r="E44" s="1">
        <f t="shared" si="0"/>
        <v>50141157.314213477</v>
      </c>
      <c r="F44">
        <f t="shared" si="1"/>
        <v>17980727.245902698</v>
      </c>
      <c r="G44">
        <f t="shared" si="5"/>
        <v>53267646.926631279</v>
      </c>
      <c r="H44">
        <f t="shared" si="6"/>
        <v>19.727943219941608</v>
      </c>
      <c r="I44">
        <f t="shared" si="7"/>
        <v>8.132106576263944E-4</v>
      </c>
      <c r="J44">
        <f t="shared" si="7"/>
        <v>1.7428737490541892E-2</v>
      </c>
    </row>
    <row r="45" spans="1:10">
      <c r="A45">
        <v>4.6900000000000004</v>
      </c>
      <c r="B45" s="1">
        <v>48163000</v>
      </c>
      <c r="C45">
        <v>19.52</v>
      </c>
      <c r="E45" s="1">
        <f t="shared" si="0"/>
        <v>44899920.368750423</v>
      </c>
      <c r="F45">
        <f t="shared" si="1"/>
        <v>15661339.971935362</v>
      </c>
      <c r="G45">
        <f t="shared" si="5"/>
        <v>47552922.295445412</v>
      </c>
      <c r="H45">
        <f t="shared" si="6"/>
        <v>19.22905355646283</v>
      </c>
      <c r="I45">
        <f t="shared" si="7"/>
        <v>1.2666937370068052E-2</v>
      </c>
      <c r="J45">
        <f t="shared" si="7"/>
        <v>1.4905043213994345E-2</v>
      </c>
    </row>
    <row r="46" spans="1:10">
      <c r="A46">
        <v>2.92</v>
      </c>
      <c r="B46" s="1">
        <v>43462000</v>
      </c>
      <c r="C46">
        <v>19.71</v>
      </c>
      <c r="E46" s="1">
        <f t="shared" si="0"/>
        <v>41167646.661017232</v>
      </c>
      <c r="F46">
        <f t="shared" si="1"/>
        <v>13861628.62354351</v>
      </c>
      <c r="G46">
        <f t="shared" si="5"/>
        <v>43438691.045005076</v>
      </c>
      <c r="H46">
        <f t="shared" si="6"/>
        <v>18.608981854007265</v>
      </c>
      <c r="I46">
        <f t="shared" si="7"/>
        <v>5.3630654353054084E-4</v>
      </c>
      <c r="J46">
        <f t="shared" si="7"/>
        <v>5.5860890207647687E-2</v>
      </c>
    </row>
    <row r="47" spans="1:10">
      <c r="A47">
        <v>1.82</v>
      </c>
      <c r="B47" s="1">
        <v>39204000</v>
      </c>
      <c r="C47">
        <v>19.86</v>
      </c>
      <c r="E47" s="1">
        <f t="shared" si="0"/>
        <v>37737283.652966052</v>
      </c>
      <c r="F47">
        <f t="shared" si="1"/>
        <v>13238239.30013019</v>
      </c>
      <c r="G47">
        <f t="shared" si="5"/>
        <v>39991918.64954631</v>
      </c>
      <c r="H47">
        <f t="shared" si="6"/>
        <v>19.330870700692696</v>
      </c>
      <c r="I47">
        <f t="shared" si="7"/>
        <v>2.0097914742024037E-2</v>
      </c>
      <c r="J47">
        <f t="shared" si="7"/>
        <v>2.6642965725443283E-2</v>
      </c>
    </row>
    <row r="48" spans="1:10">
      <c r="A48">
        <v>1.1299999999999999</v>
      </c>
      <c r="B48" s="1">
        <v>35403000</v>
      </c>
      <c r="C48">
        <v>20.13</v>
      </c>
      <c r="E48" s="1">
        <f t="shared" si="0"/>
        <v>33588632.443420455</v>
      </c>
      <c r="F48">
        <f t="shared" si="1"/>
        <v>12944561.002877293</v>
      </c>
      <c r="G48">
        <f t="shared" si="5"/>
        <v>35996637.189832173</v>
      </c>
      <c r="H48">
        <f t="shared" si="6"/>
        <v>21.075923139016648</v>
      </c>
      <c r="I48">
        <f t="shared" si="7"/>
        <v>1.6767991125954673E-2</v>
      </c>
      <c r="J48">
        <f t="shared" si="7"/>
        <v>4.6990717288457495E-2</v>
      </c>
    </row>
    <row r="49" spans="1:10">
      <c r="A49">
        <v>0.70699999999999996</v>
      </c>
      <c r="B49" s="1">
        <v>31805000</v>
      </c>
      <c r="C49">
        <v>20.37</v>
      </c>
      <c r="E49" s="1">
        <f t="shared" si="0"/>
        <v>29321008.589173909</v>
      </c>
      <c r="F49">
        <f t="shared" si="1"/>
        <v>11851409.10676964</v>
      </c>
      <c r="G49">
        <f t="shared" si="5"/>
        <v>31625582.089543149</v>
      </c>
      <c r="H49">
        <f t="shared" si="6"/>
        <v>22.008319347276249</v>
      </c>
      <c r="I49">
        <f t="shared" si="7"/>
        <v>5.641185676995791E-3</v>
      </c>
      <c r="J49">
        <f t="shared" si="7"/>
        <v>8.0428048467169749E-2</v>
      </c>
    </row>
    <row r="50" spans="1:10">
      <c r="A50">
        <v>0.441</v>
      </c>
      <c r="B50" s="1">
        <v>28578000</v>
      </c>
      <c r="C50">
        <v>20.75</v>
      </c>
      <c r="E50" s="1">
        <f t="shared" si="0"/>
        <v>25974046.456543613</v>
      </c>
      <c r="F50">
        <f t="shared" si="1"/>
        <v>10170359.701182438</v>
      </c>
      <c r="G50">
        <f t="shared" si="5"/>
        <v>27894216.349955443</v>
      </c>
      <c r="H50">
        <f t="shared" si="6"/>
        <v>21.383251378061043</v>
      </c>
      <c r="I50">
        <f t="shared" si="7"/>
        <v>2.3926924558910934E-2</v>
      </c>
      <c r="J50">
        <f t="shared" si="7"/>
        <v>3.051813870173703E-2</v>
      </c>
    </row>
    <row r="51" spans="1:10">
      <c r="A51">
        <v>0.27400000000000002</v>
      </c>
      <c r="B51" s="1">
        <v>25668000</v>
      </c>
      <c r="C51">
        <v>21.04</v>
      </c>
      <c r="E51" s="1">
        <f t="shared" si="0"/>
        <v>23592438.385035917</v>
      </c>
      <c r="F51">
        <f t="shared" si="1"/>
        <v>8919167.2203676961</v>
      </c>
      <c r="G51">
        <f t="shared" si="5"/>
        <v>25222107.224746265</v>
      </c>
      <c r="H51">
        <f t="shared" si="6"/>
        <v>20.709196235105164</v>
      </c>
      <c r="I51">
        <f t="shared" si="7"/>
        <v>1.7371543371269109E-2</v>
      </c>
      <c r="J51">
        <f t="shared" si="7"/>
        <v>1.572261239994463E-2</v>
      </c>
    </row>
    <row r="52" spans="1:10">
      <c r="A52">
        <v>0.17100000000000001</v>
      </c>
      <c r="B52" s="1">
        <v>22981000</v>
      </c>
      <c r="C52">
        <v>21.48</v>
      </c>
      <c r="E52" s="1">
        <f t="shared" si="0"/>
        <v>21380095.632004343</v>
      </c>
      <c r="F52">
        <f t="shared" si="1"/>
        <v>8432242.4842150956</v>
      </c>
      <c r="G52">
        <f t="shared" si="5"/>
        <v>22982845.832190868</v>
      </c>
      <c r="H52">
        <f t="shared" si="6"/>
        <v>21.524120252692864</v>
      </c>
      <c r="I52">
        <f t="shared" si="7"/>
        <v>8.0319924758170377E-5</v>
      </c>
      <c r="J52">
        <f t="shared" si="7"/>
        <v>2.0540154884945744E-3</v>
      </c>
    </row>
    <row r="53" spans="1:10">
      <c r="A53">
        <v>0.107</v>
      </c>
      <c r="B53" s="1">
        <v>20560000</v>
      </c>
      <c r="C53">
        <v>21.92</v>
      </c>
      <c r="E53" s="1">
        <f t="shared" si="0"/>
        <v>18783742.140370086</v>
      </c>
      <c r="F53">
        <f t="shared" si="1"/>
        <v>8092206.8136679912</v>
      </c>
      <c r="G53">
        <f t="shared" si="5"/>
        <v>20452696.152612489</v>
      </c>
      <c r="H53">
        <f t="shared" si="6"/>
        <v>23.306816711156365</v>
      </c>
      <c r="I53">
        <f t="shared" si="7"/>
        <v>5.219058725073506E-3</v>
      </c>
      <c r="J53">
        <f t="shared" si="7"/>
        <v>6.3267185727936298E-2</v>
      </c>
    </row>
    <row r="54" spans="1:10">
      <c r="A54">
        <v>6.6400000000000001E-2</v>
      </c>
      <c r="B54" s="1">
        <v>18351000</v>
      </c>
      <c r="C54">
        <v>22.52</v>
      </c>
      <c r="E54" s="1">
        <f t="shared" si="0"/>
        <v>16140198.428125625</v>
      </c>
      <c r="F54">
        <f t="shared" si="1"/>
        <v>7228495.5635887915</v>
      </c>
      <c r="G54">
        <f t="shared" si="5"/>
        <v>17684941.430835776</v>
      </c>
      <c r="H54">
        <f t="shared" si="6"/>
        <v>24.125539863386766</v>
      </c>
      <c r="I54">
        <f t="shared" si="7"/>
        <v>3.6295491753268155E-2</v>
      </c>
      <c r="J54">
        <f t="shared" si="7"/>
        <v>7.1293954857316461E-2</v>
      </c>
    </row>
    <row r="55" spans="1:10">
      <c r="A55">
        <v>4.1399999999999999E-2</v>
      </c>
      <c r="B55" s="1">
        <v>16315000</v>
      </c>
      <c r="C55">
        <v>22.95</v>
      </c>
      <c r="E55" s="1">
        <f t="shared" si="0"/>
        <v>14182615.625600513</v>
      </c>
      <c r="F55">
        <f t="shared" si="1"/>
        <v>6099346.6413059542</v>
      </c>
      <c r="G55">
        <f t="shared" si="5"/>
        <v>15438543.177202247</v>
      </c>
      <c r="H55">
        <f t="shared" si="6"/>
        <v>23.270507055867775</v>
      </c>
      <c r="I55">
        <f t="shared" si="7"/>
        <v>5.3720920796675016E-2</v>
      </c>
      <c r="J55">
        <f t="shared" si="7"/>
        <v>1.3965449057419407E-2</v>
      </c>
    </row>
    <row r="56" spans="1:10">
      <c r="A56">
        <v>2.58E-2</v>
      </c>
      <c r="B56" s="1">
        <v>14441000</v>
      </c>
      <c r="C56">
        <v>23.66</v>
      </c>
      <c r="E56" s="1">
        <f t="shared" si="0"/>
        <v>12805780.078643546</v>
      </c>
      <c r="F56">
        <f t="shared" si="1"/>
        <v>5303505.8846559376</v>
      </c>
      <c r="G56">
        <f t="shared" si="5"/>
        <v>13860561.968807904</v>
      </c>
      <c r="H56">
        <f t="shared" si="6"/>
        <v>22.496861107211163</v>
      </c>
      <c r="I56">
        <f t="shared" si="7"/>
        <v>4.0193756055127483E-2</v>
      </c>
      <c r="J56">
        <f t="shared" si="7"/>
        <v>4.9160561825394619E-2</v>
      </c>
    </row>
    <row r="57" spans="1:10">
      <c r="A57">
        <v>1.61E-2</v>
      </c>
      <c r="B57" s="1">
        <v>12775000</v>
      </c>
      <c r="C57">
        <v>24.25</v>
      </c>
      <c r="E57" s="1">
        <f t="shared" si="0"/>
        <v>11498455.791319236</v>
      </c>
      <c r="F57">
        <f t="shared" si="1"/>
        <v>4960040.0189228756</v>
      </c>
      <c r="G57">
        <f t="shared" si="5"/>
        <v>12522638.80235469</v>
      </c>
      <c r="H57">
        <f t="shared" si="6"/>
        <v>23.333712890540905</v>
      </c>
      <c r="I57">
        <f t="shared" si="7"/>
        <v>1.9754301185542882E-2</v>
      </c>
      <c r="J57">
        <f t="shared" si="7"/>
        <v>3.7785035441612158E-2</v>
      </c>
    </row>
    <row r="58" spans="1:10">
      <c r="A58">
        <v>0.01</v>
      </c>
      <c r="B58" s="1">
        <v>11364000</v>
      </c>
      <c r="C58">
        <v>24.92</v>
      </c>
      <c r="E58" s="1">
        <f t="shared" si="0"/>
        <v>9968282.1733124927</v>
      </c>
      <c r="F58">
        <f t="shared" si="1"/>
        <v>4674477.2264091112</v>
      </c>
      <c r="G58">
        <f t="shared" si="5"/>
        <v>11009876.785277709</v>
      </c>
      <c r="H58">
        <f t="shared" si="6"/>
        <v>25.12352839979906</v>
      </c>
      <c r="I58">
        <f t="shared" si="7"/>
        <v>3.1161845716498649E-2</v>
      </c>
      <c r="J58">
        <f t="shared" si="7"/>
        <v>8.1672712599943111E-3</v>
      </c>
    </row>
    <row r="59" spans="1:10">
      <c r="A59">
        <v>2.5</v>
      </c>
      <c r="B59" s="1">
        <v>42406000</v>
      </c>
      <c r="C59">
        <v>21.14</v>
      </c>
      <c r="E59" s="1">
        <f t="shared" si="0"/>
        <v>40077329.555914015</v>
      </c>
      <c r="F59">
        <f t="shared" si="1"/>
        <v>13542808.43800378</v>
      </c>
      <c r="G59">
        <f t="shared" si="5"/>
        <v>42303664.199709766</v>
      </c>
      <c r="H59">
        <f t="shared" si="6"/>
        <v>18.67098194059362</v>
      </c>
      <c r="I59">
        <f t="shared" si="7"/>
        <v>2.4132386994820164E-3</v>
      </c>
      <c r="J59">
        <f t="shared" si="7"/>
        <v>0.11679366411572281</v>
      </c>
    </row>
    <row r="60" spans="1:10">
      <c r="A60">
        <v>1.56</v>
      </c>
      <c r="B60" s="1">
        <v>37998000</v>
      </c>
      <c r="C60">
        <v>21.4</v>
      </c>
      <c r="E60" s="1">
        <f t="shared" si="0"/>
        <v>36481329.072267279</v>
      </c>
      <c r="F60">
        <f t="shared" si="1"/>
        <v>13175853.644530693</v>
      </c>
      <c r="G60">
        <f t="shared" si="5"/>
        <v>38787762.118239649</v>
      </c>
      <c r="H60">
        <f t="shared" si="6"/>
        <v>19.858049154762153</v>
      </c>
      <c r="I60">
        <f t="shared" si="7"/>
        <v>2.0784307548809111E-2</v>
      </c>
      <c r="J60">
        <f t="shared" si="7"/>
        <v>7.2053777814852615E-2</v>
      </c>
    </row>
    <row r="61" spans="1:10">
      <c r="A61">
        <v>0.97</v>
      </c>
      <c r="B61" s="1">
        <v>33982000</v>
      </c>
      <c r="C61">
        <v>21.55</v>
      </c>
      <c r="E61" s="1">
        <f t="shared" si="0"/>
        <v>32156527.310229804</v>
      </c>
      <c r="F61">
        <f t="shared" si="1"/>
        <v>12700044.217357639</v>
      </c>
      <c r="G61">
        <f t="shared" si="5"/>
        <v>34573593.561797917</v>
      </c>
      <c r="H61">
        <f t="shared" si="6"/>
        <v>21.551270086765037</v>
      </c>
      <c r="I61">
        <f t="shared" si="7"/>
        <v>1.7409027184918983E-2</v>
      </c>
      <c r="J61">
        <f t="shared" si="7"/>
        <v>5.8936740836933967E-5</v>
      </c>
    </row>
    <row r="62" spans="1:10">
      <c r="A62">
        <v>0.60499999999999998</v>
      </c>
      <c r="B62" s="1">
        <v>30345000</v>
      </c>
      <c r="C62">
        <v>21.62</v>
      </c>
      <c r="E62" s="1">
        <f t="shared" si="0"/>
        <v>28079887.27884528</v>
      </c>
      <c r="F62">
        <f t="shared" si="1"/>
        <v>11308873.38146643</v>
      </c>
      <c r="G62">
        <f t="shared" si="5"/>
        <v>30271615.198906995</v>
      </c>
      <c r="H62">
        <f t="shared" si="6"/>
        <v>21.936582215744156</v>
      </c>
      <c r="I62">
        <f t="shared" si="7"/>
        <v>2.4183490226727515E-3</v>
      </c>
      <c r="J62">
        <f t="shared" si="7"/>
        <v>1.4643025705095066E-2</v>
      </c>
    </row>
    <row r="63" spans="1:10">
      <c r="A63">
        <v>0.3765</v>
      </c>
      <c r="B63" s="1">
        <v>27108000</v>
      </c>
      <c r="C63">
        <v>21.74</v>
      </c>
      <c r="E63" s="1">
        <f t="shared" si="0"/>
        <v>25107530.431943208</v>
      </c>
      <c r="F63">
        <f t="shared" si="1"/>
        <v>9666949.1046570651</v>
      </c>
      <c r="G63">
        <f t="shared" si="5"/>
        <v>26904237.387128897</v>
      </c>
      <c r="H63">
        <f t="shared" si="6"/>
        <v>21.057798446784773</v>
      </c>
      <c r="I63">
        <f t="shared" si="7"/>
        <v>7.5166966530582479E-3</v>
      </c>
      <c r="J63">
        <f t="shared" si="7"/>
        <v>3.1380016247250495E-2</v>
      </c>
    </row>
    <row r="64" spans="1:10">
      <c r="A64">
        <v>0.23449999999999999</v>
      </c>
      <c r="B64" s="1">
        <v>24200000</v>
      </c>
      <c r="C64">
        <v>21.96</v>
      </c>
      <c r="E64" s="1">
        <f t="shared" si="0"/>
        <v>22888487.277673054</v>
      </c>
      <c r="F64">
        <f t="shared" si="1"/>
        <v>8690935.4780237209</v>
      </c>
      <c r="G64">
        <f t="shared" si="5"/>
        <v>24482957.528521195</v>
      </c>
      <c r="H64">
        <f t="shared" si="6"/>
        <v>20.792156587700266</v>
      </c>
      <c r="I64">
        <f t="shared" si="7"/>
        <v>1.169245985624773E-2</v>
      </c>
      <c r="J64">
        <f t="shared" si="7"/>
        <v>5.3180483255907796E-2</v>
      </c>
    </row>
    <row r="65" spans="1:10">
      <c r="A65">
        <v>0.14599999999999999</v>
      </c>
      <c r="B65" s="1">
        <v>21556000</v>
      </c>
      <c r="C65">
        <v>22.1</v>
      </c>
      <c r="E65" s="1">
        <f t="shared" si="0"/>
        <v>20549147.501668252</v>
      </c>
      <c r="F65">
        <f t="shared" si="1"/>
        <v>8345472.0412514806</v>
      </c>
      <c r="G65">
        <f t="shared" si="5"/>
        <v>22179142.603730846</v>
      </c>
      <c r="H65">
        <f t="shared" si="6"/>
        <v>22.10317982531787</v>
      </c>
      <c r="I65">
        <f t="shared" si="7"/>
        <v>2.8908081449751634E-2</v>
      </c>
      <c r="J65">
        <f t="shared" si="7"/>
        <v>1.4388349854608753E-4</v>
      </c>
    </row>
    <row r="66" spans="1:10">
      <c r="A66">
        <v>9.0999999999999998E-2</v>
      </c>
      <c r="B66" s="1">
        <v>19252000</v>
      </c>
      <c r="C66">
        <v>22.38</v>
      </c>
      <c r="E66" s="1">
        <f t="shared" ref="E66:E96" si="8">($M$1*A66^2*$O$1^2)/(1+A66^2*$O$1^2)+($M$2*A66^2*$O$2^2)/(1+A66^2*$O$2^2)+($M$3*A66^2*$O$3^2)/(1+A66^2*$O$3^2)+($M$4*A66^2*$O$4^2)/(1+A66^2*$O$4^2)+($M$5*A66^2*$O$5^2)/(1+A66^2*$O$5^2)+($M$6*A66^2*$O$6^2)/(1+A66^2*$O$6^2)+($M$7*A66^2*$O$7^2)/(1+A66^2*$O$7^2)+($M$8*A66^2*$O$8^2)/(1+A66^2*$O$8^2)+($M$9*A66^2*$O$9^2)/(1+A66^2*$O$9^2)+($M$10*A66^2*$O$10^2)/(1+A66^2*$O$10^2)</f>
        <v>17843973.423780136</v>
      </c>
      <c r="F66">
        <f t="shared" ref="F66:F96" si="9">($M$1*A66*$O$1)/(1+A66^2*$O$1^2)+($M$2*A66*$O$2)/(1+A66^2*$O$2^2)+($M$3*A66*$O$3)/(1+A66^2*$O$3^2)+($M$4*A66*$O$4)/(1+A66^2*$O$4^2)+($M$5*A66*$O$5)/(1+A66^2*$O$5^2)+($M$6*A66*$O$6)/(1+A66^2*$O$6^2)+($M$7*A66*$O$7)/(1+A66^2*$O$7^2)+($M$8*A66*$O$8)/(1+A66^2*$O$8^2)+($M$9*A66*$O$9)/(1+A66^2*$O$9^2)+($M$10*A66*$O$10)/(1+A66^2*$O$10^2)</f>
        <v>7866408.6021531746</v>
      </c>
      <c r="G66">
        <f t="shared" si="5"/>
        <v>19500968.484785601</v>
      </c>
      <c r="H66">
        <f t="shared" si="6"/>
        <v>23.789995943807522</v>
      </c>
      <c r="I66">
        <f t="shared" si="7"/>
        <v>1.2932084187907828E-2</v>
      </c>
      <c r="J66">
        <f t="shared" si="7"/>
        <v>6.3002499723303088E-2</v>
      </c>
    </row>
    <row r="67" spans="1:10">
      <c r="A67">
        <v>5.6500000000000002E-2</v>
      </c>
      <c r="B67" s="1">
        <v>17099000</v>
      </c>
      <c r="C67">
        <v>22.6</v>
      </c>
      <c r="E67" s="1">
        <f t="shared" si="8"/>
        <v>15383616.194182705</v>
      </c>
      <c r="F67">
        <f t="shared" si="9"/>
        <v>6838350.9830512898</v>
      </c>
      <c r="G67">
        <f t="shared" ref="G67:G96" si="10">(E67^2+F67^2)^0.5</f>
        <v>16835043.551393591</v>
      </c>
      <c r="H67">
        <f t="shared" ref="H67:H96" si="11">DEGREES(ATAN(F67/E67))</f>
        <v>23.966184409627541</v>
      </c>
      <c r="I67">
        <f t="shared" ref="I67:J96" si="12">ABS((G67-B67)/B67)</f>
        <v>1.5436952371858537E-2</v>
      </c>
      <c r="J67">
        <f t="shared" si="12"/>
        <v>6.0450637594138913E-2</v>
      </c>
    </row>
    <row r="68" spans="1:10">
      <c r="A68">
        <v>3.5349999999999999E-2</v>
      </c>
      <c r="B68" s="1">
        <v>15183000</v>
      </c>
      <c r="C68">
        <v>22.99</v>
      </c>
      <c r="E68" s="1">
        <f t="shared" si="8"/>
        <v>13681624.669988587</v>
      </c>
      <c r="F68">
        <f t="shared" si="9"/>
        <v>5777070.2836517347</v>
      </c>
      <c r="G68">
        <f t="shared" si="10"/>
        <v>14851309.527199689</v>
      </c>
      <c r="H68">
        <f t="shared" si="11"/>
        <v>22.891917556500765</v>
      </c>
      <c r="I68">
        <f t="shared" si="12"/>
        <v>2.1846174853474985E-2</v>
      </c>
      <c r="J68">
        <f t="shared" si="12"/>
        <v>4.266308982132822E-3</v>
      </c>
    </row>
    <row r="69" spans="1:10">
      <c r="A69">
        <v>2.205E-2</v>
      </c>
      <c r="B69" s="1">
        <v>13472000</v>
      </c>
      <c r="C69">
        <v>23.32</v>
      </c>
      <c r="E69" s="1">
        <f t="shared" si="8"/>
        <v>12386984.284322074</v>
      </c>
      <c r="F69">
        <f t="shared" si="9"/>
        <v>5151341.0853924034</v>
      </c>
      <c r="G69">
        <f t="shared" si="10"/>
        <v>13415427.486222487</v>
      </c>
      <c r="H69">
        <f t="shared" si="11"/>
        <v>22.58082627603077</v>
      </c>
      <c r="I69">
        <f t="shared" si="12"/>
        <v>4.1992661651954468E-3</v>
      </c>
      <c r="J69">
        <f t="shared" si="12"/>
        <v>3.1696986448080208E-2</v>
      </c>
    </row>
    <row r="70" spans="1:10">
      <c r="A70">
        <v>1.37E-2</v>
      </c>
      <c r="B70" s="1">
        <v>11928000</v>
      </c>
      <c r="C70">
        <v>23.7</v>
      </c>
      <c r="E70" s="1">
        <f t="shared" si="8"/>
        <v>10999951.153121954</v>
      </c>
      <c r="F70">
        <f t="shared" si="9"/>
        <v>4882157.1690900652</v>
      </c>
      <c r="G70">
        <f t="shared" si="10"/>
        <v>12034715.783713654</v>
      </c>
      <c r="H70">
        <f t="shared" si="11"/>
        <v>23.933296787905817</v>
      </c>
      <c r="I70">
        <f t="shared" si="12"/>
        <v>8.946661947824756E-3</v>
      </c>
      <c r="J70">
        <f t="shared" si="12"/>
        <v>9.8437463251400039E-3</v>
      </c>
    </row>
    <row r="71" spans="1:10">
      <c r="A71">
        <v>8.5500000000000003E-3</v>
      </c>
      <c r="B71" s="1">
        <v>10535000</v>
      </c>
      <c r="C71">
        <v>24.23</v>
      </c>
      <c r="E71" s="1">
        <f t="shared" si="8"/>
        <v>9456193.143261658</v>
      </c>
      <c r="F71">
        <f t="shared" si="9"/>
        <v>4521124.4034018619</v>
      </c>
      <c r="G71">
        <f t="shared" si="10"/>
        <v>10481419.495168803</v>
      </c>
      <c r="H71">
        <f t="shared" si="11"/>
        <v>25.55304758519091</v>
      </c>
      <c r="I71">
        <f t="shared" si="12"/>
        <v>5.0859520485236585E-3</v>
      </c>
      <c r="J71">
        <f t="shared" si="12"/>
        <v>5.4603697283983073E-2</v>
      </c>
    </row>
    <row r="72" spans="1:10">
      <c r="A72">
        <v>5.3499999999999997E-3</v>
      </c>
      <c r="B72" s="1">
        <v>9278800</v>
      </c>
      <c r="C72">
        <v>24.72</v>
      </c>
      <c r="E72" s="1">
        <f t="shared" si="8"/>
        <v>8124084.0098105185</v>
      </c>
      <c r="F72">
        <f t="shared" si="9"/>
        <v>3902874.7014214667</v>
      </c>
      <c r="G72">
        <f t="shared" si="10"/>
        <v>9012944.6871405281</v>
      </c>
      <c r="H72">
        <f t="shared" si="11"/>
        <v>25.66000062067733</v>
      </c>
      <c r="I72">
        <f t="shared" si="12"/>
        <v>2.865190680470232E-2</v>
      </c>
      <c r="J72">
        <f t="shared" si="12"/>
        <v>3.8025915075943821E-2</v>
      </c>
    </row>
    <row r="73" spans="1:10">
      <c r="A73">
        <v>3.32E-3</v>
      </c>
      <c r="B73" s="1">
        <v>8173900</v>
      </c>
      <c r="C73">
        <v>25.29</v>
      </c>
      <c r="E73" s="1">
        <f t="shared" si="8"/>
        <v>7173966.5546852909</v>
      </c>
      <c r="F73">
        <f t="shared" si="9"/>
        <v>3315540.2273844276</v>
      </c>
      <c r="G73">
        <f t="shared" si="10"/>
        <v>7903075.5486169765</v>
      </c>
      <c r="H73">
        <f t="shared" si="11"/>
        <v>24.804622019530786</v>
      </c>
      <c r="I73">
        <f t="shared" si="12"/>
        <v>3.3132831498186119E-2</v>
      </c>
      <c r="J73">
        <f t="shared" si="12"/>
        <v>1.9192486376797671E-2</v>
      </c>
    </row>
    <row r="74" spans="1:10">
      <c r="A74">
        <v>2.0699999999999998E-3</v>
      </c>
      <c r="B74" s="1">
        <v>7156200</v>
      </c>
      <c r="C74">
        <v>25.94</v>
      </c>
      <c r="E74" s="1">
        <f t="shared" si="8"/>
        <v>6415844.1844855603</v>
      </c>
      <c r="F74">
        <f t="shared" si="9"/>
        <v>3011842.4465180612</v>
      </c>
      <c r="G74">
        <f t="shared" si="10"/>
        <v>7087612.5403583599</v>
      </c>
      <c r="H74">
        <f t="shared" si="11"/>
        <v>25.147154775431904</v>
      </c>
      <c r="I74">
        <f t="shared" si="12"/>
        <v>9.5843408012129452E-3</v>
      </c>
      <c r="J74">
        <f t="shared" si="12"/>
        <v>3.0564580746649854E-2</v>
      </c>
    </row>
    <row r="75" spans="1:10">
      <c r="A75">
        <v>1.2899999999999999E-3</v>
      </c>
      <c r="B75" s="1">
        <v>6260600</v>
      </c>
      <c r="C75">
        <v>26.6</v>
      </c>
      <c r="E75" s="1">
        <f t="shared" si="8"/>
        <v>5561453.9896477796</v>
      </c>
      <c r="F75">
        <f t="shared" si="9"/>
        <v>2875258.1537192659</v>
      </c>
      <c r="G75">
        <f t="shared" si="10"/>
        <v>6260741.1645505941</v>
      </c>
      <c r="H75">
        <f t="shared" si="11"/>
        <v>27.33885355691935</v>
      </c>
      <c r="I75">
        <f t="shared" si="12"/>
        <v>2.2548086540276357E-5</v>
      </c>
      <c r="J75">
        <f t="shared" si="12"/>
        <v>2.7776449508246186E-2</v>
      </c>
    </row>
    <row r="76" spans="1:10">
      <c r="A76" s="1">
        <v>8.0500000000000005E-4</v>
      </c>
      <c r="B76" s="1">
        <v>5445300</v>
      </c>
      <c r="C76">
        <v>27.34</v>
      </c>
      <c r="E76" s="1">
        <f t="shared" si="8"/>
        <v>4620065.223454399</v>
      </c>
      <c r="F76">
        <f t="shared" si="9"/>
        <v>2623639.6702501629</v>
      </c>
      <c r="G76">
        <f t="shared" si="10"/>
        <v>5313048.8223131476</v>
      </c>
      <c r="H76">
        <f t="shared" si="11"/>
        <v>29.591348556061792</v>
      </c>
      <c r="I76">
        <f t="shared" si="12"/>
        <v>2.4287216073834758E-2</v>
      </c>
      <c r="J76">
        <f t="shared" si="12"/>
        <v>8.2346326117841706E-2</v>
      </c>
    </row>
    <row r="77" spans="1:10">
      <c r="A77" s="1">
        <v>5.0000000000000001E-4</v>
      </c>
      <c r="B77" s="1">
        <v>4751300</v>
      </c>
      <c r="C77">
        <v>28.17</v>
      </c>
      <c r="E77" s="1">
        <f t="shared" si="8"/>
        <v>3836369.2520219544</v>
      </c>
      <c r="F77">
        <f t="shared" si="9"/>
        <v>2192769.9442214337</v>
      </c>
      <c r="G77">
        <f t="shared" si="10"/>
        <v>4418819.8725610394</v>
      </c>
      <c r="H77">
        <f t="shared" si="11"/>
        <v>29.751173826574682</v>
      </c>
      <c r="I77">
        <f t="shared" si="12"/>
        <v>6.9976664794679483E-2</v>
      </c>
    </row>
    <row r="78" spans="1:10">
      <c r="A78">
        <v>0.2</v>
      </c>
      <c r="B78" s="1">
        <v>22373000</v>
      </c>
      <c r="C78">
        <v>23.13</v>
      </c>
      <c r="E78" s="1">
        <f t="shared" si="8"/>
        <v>22149793.73124228</v>
      </c>
      <c r="F78">
        <f t="shared" si="9"/>
        <v>8535143.2981955688</v>
      </c>
      <c r="G78">
        <f t="shared" si="10"/>
        <v>23737355.23299326</v>
      </c>
      <c r="H78">
        <f t="shared" si="11"/>
        <v>21.073538339248778</v>
      </c>
      <c r="I78">
        <f t="shared" si="12"/>
        <v>6.0982221114435256E-2</v>
      </c>
    </row>
    <row r="79" spans="1:10">
      <c r="A79">
        <v>0.12479999999999999</v>
      </c>
      <c r="B79" s="1">
        <v>20044000</v>
      </c>
      <c r="C79">
        <v>23.79</v>
      </c>
      <c r="E79" s="1">
        <f t="shared" si="8"/>
        <v>19673747.659033682</v>
      </c>
      <c r="F79">
        <f t="shared" si="9"/>
        <v>8241146.4687085301</v>
      </c>
      <c r="G79">
        <f t="shared" si="10"/>
        <v>21330092.406504955</v>
      </c>
      <c r="H79">
        <f t="shared" si="11"/>
        <v>22.728348050163707</v>
      </c>
      <c r="I79">
        <f t="shared" si="12"/>
        <v>6.4163460711682052E-2</v>
      </c>
      <c r="J79">
        <f t="shared" si="12"/>
        <v>4.4625975192782372E-2</v>
      </c>
    </row>
    <row r="80" spans="1:10">
      <c r="A80">
        <v>7.7600000000000002E-2</v>
      </c>
      <c r="B80" s="1">
        <v>17686000</v>
      </c>
      <c r="C80">
        <v>23.76</v>
      </c>
      <c r="E80" s="1">
        <f t="shared" si="8"/>
        <v>16951969.876966622</v>
      </c>
      <c r="F80">
        <f t="shared" si="9"/>
        <v>7572441.2531581661</v>
      </c>
      <c r="G80">
        <f t="shared" si="10"/>
        <v>18566398.391775273</v>
      </c>
      <c r="H80">
        <f t="shared" si="11"/>
        <v>24.070305080590401</v>
      </c>
      <c r="I80">
        <f t="shared" si="12"/>
        <v>4.9779395667492524E-2</v>
      </c>
      <c r="J80">
        <f t="shared" si="12"/>
        <v>1.3059978139326588E-2</v>
      </c>
    </row>
    <row r="81" spans="1:10">
      <c r="A81">
        <v>4.8399999999999999E-2</v>
      </c>
      <c r="B81" s="1">
        <v>15615000</v>
      </c>
      <c r="C81">
        <v>24.05</v>
      </c>
      <c r="E81" s="1">
        <f t="shared" si="8"/>
        <v>14745601.802090647</v>
      </c>
      <c r="F81">
        <f t="shared" si="9"/>
        <v>6459918.5326446127</v>
      </c>
      <c r="G81">
        <f t="shared" si="10"/>
        <v>16098550.24386433</v>
      </c>
      <c r="H81">
        <f t="shared" si="11"/>
        <v>23.657803358703372</v>
      </c>
      <c r="I81">
        <f t="shared" si="12"/>
        <v>3.0967034509403107E-2</v>
      </c>
      <c r="J81">
        <f t="shared" si="12"/>
        <v>1.6307552652666462E-2</v>
      </c>
    </row>
    <row r="82" spans="1:10">
      <c r="A82">
        <v>3.0120000000000001E-2</v>
      </c>
      <c r="B82" s="1">
        <v>13778000</v>
      </c>
      <c r="C82">
        <v>24.16</v>
      </c>
      <c r="E82" s="1">
        <f t="shared" si="8"/>
        <v>13223327.500752628</v>
      </c>
      <c r="F82">
        <f t="shared" si="9"/>
        <v>5506851.2200029828</v>
      </c>
      <c r="G82">
        <f t="shared" si="10"/>
        <v>14324168.40697599</v>
      </c>
      <c r="H82">
        <f t="shared" si="11"/>
        <v>22.609273462885206</v>
      </c>
      <c r="I82">
        <f t="shared" si="12"/>
        <v>3.9640615980257671E-2</v>
      </c>
      <c r="J82">
        <f t="shared" si="12"/>
        <v>6.4185701039519635E-2</v>
      </c>
    </row>
    <row r="83" spans="1:10">
      <c r="A83">
        <v>1.8759999999999999E-2</v>
      </c>
      <c r="B83" s="1">
        <v>12161000</v>
      </c>
      <c r="C83">
        <v>24.38</v>
      </c>
      <c r="E83" s="1">
        <f t="shared" si="8"/>
        <v>11942777.326921329</v>
      </c>
      <c r="F83">
        <f t="shared" si="9"/>
        <v>5039860.183849032</v>
      </c>
      <c r="G83">
        <f t="shared" si="10"/>
        <v>12962643.285733545</v>
      </c>
      <c r="H83">
        <f t="shared" si="11"/>
        <v>22.879777999216234</v>
      </c>
      <c r="I83">
        <f t="shared" si="12"/>
        <v>6.5919191327485013E-2</v>
      </c>
      <c r="J83">
        <f t="shared" si="12"/>
        <v>6.1534946709752465E-2</v>
      </c>
    </row>
    <row r="84" spans="1:10">
      <c r="A84">
        <v>1.1679999999999999E-2</v>
      </c>
      <c r="B84" s="1">
        <v>10695000</v>
      </c>
      <c r="C84">
        <v>24.56</v>
      </c>
      <c r="E84" s="1">
        <f t="shared" si="8"/>
        <v>10482665.558428736</v>
      </c>
      <c r="F84">
        <f t="shared" si="9"/>
        <v>4791288.6851059617</v>
      </c>
      <c r="G84">
        <f t="shared" si="10"/>
        <v>11525741.818811163</v>
      </c>
      <c r="H84">
        <f t="shared" si="11"/>
        <v>24.563613219355346</v>
      </c>
      <c r="I84">
        <f t="shared" si="12"/>
        <v>7.7675719383932987E-2</v>
      </c>
      <c r="J84">
        <f t="shared" si="12"/>
        <v>1.4711805192784008E-4</v>
      </c>
    </row>
    <row r="85" spans="1:10">
      <c r="A85">
        <v>7.28E-3</v>
      </c>
      <c r="B85" s="1">
        <v>9415500</v>
      </c>
      <c r="C85">
        <v>24.99</v>
      </c>
      <c r="E85" s="1">
        <f t="shared" si="8"/>
        <v>8956683.658256812</v>
      </c>
      <c r="F85">
        <f t="shared" si="9"/>
        <v>4328586.6740249777</v>
      </c>
      <c r="G85">
        <f t="shared" si="10"/>
        <v>9947806.0268901121</v>
      </c>
      <c r="H85">
        <f t="shared" si="11"/>
        <v>25.793552434296714</v>
      </c>
      <c r="I85">
        <f t="shared" si="12"/>
        <v>5.6535077997993954E-2</v>
      </c>
      <c r="J85">
        <f t="shared" si="12"/>
        <v>3.2154959355610878E-2</v>
      </c>
    </row>
    <row r="86" spans="1:10">
      <c r="A86">
        <v>4.5199999999999997E-3</v>
      </c>
      <c r="B86" s="1">
        <v>8288700</v>
      </c>
      <c r="C86">
        <v>25.16</v>
      </c>
      <c r="E86" s="1">
        <f t="shared" si="8"/>
        <v>7746916.2152755344</v>
      </c>
      <c r="F86">
        <f t="shared" si="9"/>
        <v>3671378.3516093967</v>
      </c>
      <c r="G86">
        <f t="shared" si="10"/>
        <v>8572848.4092024602</v>
      </c>
      <c r="H86">
        <f t="shared" si="11"/>
        <v>25.356966236323441</v>
      </c>
      <c r="I86">
        <f t="shared" si="12"/>
        <v>3.428142039191432E-2</v>
      </c>
      <c r="J86">
        <f t="shared" si="12"/>
        <v>7.8285467537138539E-3</v>
      </c>
    </row>
    <row r="87" spans="1:10">
      <c r="A87">
        <v>2.8300000000000001E-3</v>
      </c>
      <c r="B87" s="1">
        <v>7238600</v>
      </c>
      <c r="C87">
        <v>25.52</v>
      </c>
      <c r="E87" s="1">
        <f t="shared" si="8"/>
        <v>6914112.4198504277</v>
      </c>
      <c r="F87">
        <f t="shared" si="9"/>
        <v>3180387.891398917</v>
      </c>
      <c r="G87">
        <f t="shared" si="10"/>
        <v>7610507.058934167</v>
      </c>
      <c r="H87">
        <f t="shared" si="11"/>
        <v>24.701720130771335</v>
      </c>
      <c r="I87">
        <f t="shared" si="12"/>
        <v>5.1378313338790241E-2</v>
      </c>
      <c r="J87">
        <f t="shared" si="12"/>
        <v>3.2064258198615386E-2</v>
      </c>
    </row>
    <row r="88" spans="1:10">
      <c r="A88">
        <v>1.7600000000000001E-3</v>
      </c>
      <c r="B88" s="1">
        <v>6339600</v>
      </c>
      <c r="C88">
        <v>26</v>
      </c>
      <c r="E88" s="1">
        <f t="shared" si="8"/>
        <v>6141279.2551328316</v>
      </c>
      <c r="F88">
        <f t="shared" si="9"/>
        <v>2960414.7891401183</v>
      </c>
      <c r="G88">
        <f t="shared" si="10"/>
        <v>6817577.7673074184</v>
      </c>
      <c r="H88">
        <f t="shared" si="11"/>
        <v>25.736475589013022</v>
      </c>
      <c r="I88">
        <f t="shared" si="12"/>
        <v>7.5395571851129162E-2</v>
      </c>
      <c r="J88">
        <f t="shared" si="12"/>
        <v>1.0135554268729927E-2</v>
      </c>
    </row>
    <row r="89" spans="1:10">
      <c r="A89">
        <v>1.1000000000000001E-3</v>
      </c>
      <c r="B89" s="1">
        <v>5535400</v>
      </c>
      <c r="C89">
        <v>26.47</v>
      </c>
      <c r="E89" s="1">
        <f t="shared" si="8"/>
        <v>5242255.3683645474</v>
      </c>
      <c r="F89">
        <f t="shared" si="9"/>
        <v>2814098.1310176807</v>
      </c>
      <c r="G89">
        <f t="shared" si="10"/>
        <v>5949822.6560246423</v>
      </c>
      <c r="H89">
        <f t="shared" si="11"/>
        <v>28.227373883844219</v>
      </c>
      <c r="I89">
        <f t="shared" si="12"/>
        <v>7.4867698093117441E-2</v>
      </c>
      <c r="J89">
        <f t="shared" si="12"/>
        <v>6.6391155415346445E-2</v>
      </c>
    </row>
    <row r="90" spans="1:10">
      <c r="A90" s="1">
        <v>6.8400000000000004E-4</v>
      </c>
      <c r="B90" s="1">
        <v>4811100</v>
      </c>
      <c r="C90">
        <v>27.12</v>
      </c>
      <c r="E90" s="1">
        <f t="shared" si="8"/>
        <v>4321463.0485108197</v>
      </c>
      <c r="F90">
        <f t="shared" si="9"/>
        <v>2488057.8680303786</v>
      </c>
      <c r="G90">
        <f t="shared" si="10"/>
        <v>4986529.3375565633</v>
      </c>
      <c r="H90">
        <f t="shared" si="11"/>
        <v>29.930942062230514</v>
      </c>
      <c r="I90">
        <f t="shared" si="12"/>
        <v>3.6463456913504881E-2</v>
      </c>
      <c r="J90">
        <f t="shared" si="12"/>
        <v>0.10364830612944369</v>
      </c>
    </row>
    <row r="91" spans="1:10">
      <c r="A91" s="1">
        <v>4.28E-4</v>
      </c>
      <c r="B91" s="1">
        <v>4190900</v>
      </c>
      <c r="C91">
        <v>27.58</v>
      </c>
      <c r="E91" s="1">
        <f t="shared" si="8"/>
        <v>3642317.0711779855</v>
      </c>
      <c r="F91">
        <f t="shared" si="9"/>
        <v>2048061.2538284853</v>
      </c>
      <c r="G91">
        <f t="shared" si="10"/>
        <v>4178639.55689266</v>
      </c>
      <c r="H91">
        <f t="shared" si="11"/>
        <v>29.348884955779837</v>
      </c>
      <c r="I91">
        <f t="shared" si="12"/>
        <v>2.9254916861151587E-3</v>
      </c>
      <c r="J91">
        <f t="shared" si="12"/>
        <v>6.4136510361850585E-2</v>
      </c>
    </row>
    <row r="92" spans="1:10">
      <c r="A92" s="1">
        <v>2.656E-4</v>
      </c>
      <c r="B92" s="1">
        <v>3629800</v>
      </c>
      <c r="C92">
        <v>28.61</v>
      </c>
      <c r="E92" s="1">
        <f t="shared" si="8"/>
        <v>3188562.2175519122</v>
      </c>
      <c r="F92">
        <f t="shared" si="9"/>
        <v>1695492.4062058311</v>
      </c>
      <c r="G92">
        <f t="shared" si="10"/>
        <v>3611318.8054644535</v>
      </c>
      <c r="H92">
        <f t="shared" si="11"/>
        <v>28.001454106350614</v>
      </c>
      <c r="I92">
        <f t="shared" si="12"/>
        <v>5.0915186885080368E-3</v>
      </c>
      <c r="J92">
        <f t="shared" si="12"/>
        <v>2.1270391249541595E-2</v>
      </c>
    </row>
    <row r="93" spans="1:10">
      <c r="A93" s="1">
        <v>1.6559999999999999E-4</v>
      </c>
      <c r="B93" s="1">
        <v>3122200</v>
      </c>
      <c r="C93">
        <v>29.02</v>
      </c>
      <c r="E93" s="1">
        <f t="shared" si="8"/>
        <v>2812846.0433586556</v>
      </c>
      <c r="F93">
        <f t="shared" si="9"/>
        <v>1508460.1269862414</v>
      </c>
      <c r="G93">
        <f t="shared" si="10"/>
        <v>3191794.9210978127</v>
      </c>
      <c r="H93">
        <f t="shared" si="11"/>
        <v>28.203564485427172</v>
      </c>
      <c r="I93">
        <f t="shared" si="12"/>
        <v>2.2290346902124371E-2</v>
      </c>
      <c r="J93">
        <f t="shared" si="12"/>
        <v>2.8133546332626717E-2</v>
      </c>
    </row>
    <row r="94" spans="1:10">
      <c r="A94" s="1">
        <v>1.032E-4</v>
      </c>
      <c r="B94" s="1">
        <v>2686500</v>
      </c>
      <c r="C94">
        <v>29.99</v>
      </c>
      <c r="E94" s="1">
        <f t="shared" si="8"/>
        <v>2404248.006518323</v>
      </c>
      <c r="F94">
        <f t="shared" si="9"/>
        <v>1387484.8712247259</v>
      </c>
      <c r="G94">
        <f t="shared" si="10"/>
        <v>2775882.3362536142</v>
      </c>
      <c r="H94">
        <f t="shared" si="11"/>
        <v>29.989125365330526</v>
      </c>
      <c r="I94">
        <f t="shared" si="12"/>
        <v>3.3270923600824183E-2</v>
      </c>
      <c r="J94">
        <f t="shared" si="12"/>
        <v>2.9164210385866278E-5</v>
      </c>
    </row>
    <row r="95" spans="1:10">
      <c r="A95" s="1">
        <v>6.4399999999999993E-5</v>
      </c>
      <c r="B95" s="1">
        <v>2303800</v>
      </c>
      <c r="C95">
        <v>30.6</v>
      </c>
      <c r="E95" s="1">
        <f t="shared" si="8"/>
        <v>2010590.9784458447</v>
      </c>
      <c r="F95">
        <f t="shared" si="9"/>
        <v>1235223.7552940506</v>
      </c>
      <c r="G95">
        <f t="shared" si="10"/>
        <v>2359714.772647439</v>
      </c>
      <c r="H95">
        <f t="shared" si="11"/>
        <v>31.564841551631023</v>
      </c>
      <c r="I95">
        <f t="shared" si="12"/>
        <v>2.4270671346227554E-2</v>
      </c>
      <c r="J95">
        <f t="shared" si="12"/>
        <v>3.1530769661144493E-2</v>
      </c>
    </row>
    <row r="96" spans="1:10">
      <c r="A96" s="1">
        <v>4.0000000000000003E-5</v>
      </c>
      <c r="B96" s="1">
        <v>1978500</v>
      </c>
      <c r="C96">
        <v>31.34</v>
      </c>
      <c r="E96" s="1">
        <f t="shared" si="8"/>
        <v>1703510.0555587963</v>
      </c>
      <c r="F96">
        <f t="shared" si="9"/>
        <v>1086634.1094292949</v>
      </c>
      <c r="G96">
        <f t="shared" si="10"/>
        <v>2020574.2246116893</v>
      </c>
      <c r="H96">
        <f t="shared" si="11"/>
        <v>32.532967668551038</v>
      </c>
      <c r="I96">
        <f t="shared" si="12"/>
        <v>2.1265718782759332E-2</v>
      </c>
      <c r="J96">
        <f t="shared" si="12"/>
        <v>3.8065337222432612E-2</v>
      </c>
    </row>
  </sheetData>
  <pageMargins left="0.7" right="0.7" top="0.75" bottom="0.75" header="0.3" footer="0.3"/>
  <pageSetup paperSize="9"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96"/>
  <sheetViews>
    <sheetView zoomScale="70" zoomScaleNormal="70" workbookViewId="0">
      <selection activeCell="Q8" sqref="Q8"/>
    </sheetView>
  </sheetViews>
  <sheetFormatPr defaultRowHeight="14.4"/>
  <cols>
    <col min="16" max="16" width="13.77734375" customWidth="1"/>
    <col min="19" max="19" width="10.109375" bestFit="1" customWidth="1"/>
  </cols>
  <sheetData>
    <row r="1" spans="1:23">
      <c r="A1" t="s">
        <v>19</v>
      </c>
      <c r="B1" t="s">
        <v>20</v>
      </c>
      <c r="C1" t="s">
        <v>21</v>
      </c>
      <c r="E1" t="s">
        <v>0</v>
      </c>
      <c r="F1" t="s">
        <v>1</v>
      </c>
      <c r="H1" t="s">
        <v>27</v>
      </c>
      <c r="I1" t="s">
        <v>28</v>
      </c>
      <c r="J1" t="s">
        <v>25</v>
      </c>
      <c r="K1" t="s">
        <v>24</v>
      </c>
      <c r="L1" t="s">
        <v>30</v>
      </c>
      <c r="M1" t="s">
        <v>31</v>
      </c>
      <c r="O1" t="s">
        <v>42</v>
      </c>
      <c r="P1" s="5">
        <f>10^Q1</f>
        <v>23400114.104127783</v>
      </c>
      <c r="Q1">
        <v>7.3692179751311784</v>
      </c>
      <c r="R1" s="5"/>
      <c r="S1" s="4">
        <f>P1/10^6</f>
        <v>23.400114104127784</v>
      </c>
      <c r="T1" s="8" t="s">
        <v>44</v>
      </c>
    </row>
    <row r="2" spans="1:23">
      <c r="A2">
        <v>30000</v>
      </c>
      <c r="B2" s="1">
        <v>215740000</v>
      </c>
      <c r="C2">
        <v>17.600000000000001</v>
      </c>
      <c r="E2" s="5">
        <f>$P$1</f>
        <v>23400114.104127783</v>
      </c>
      <c r="F2" s="5">
        <f>A2*$P$2</f>
        <v>462848698247.50061</v>
      </c>
      <c r="H2" s="1">
        <f>E2*F2^2/(E2^2+F2^2)</f>
        <v>23400114.044317503</v>
      </c>
      <c r="I2" s="5">
        <f>E2^2*F2/(E2^2+F2^2)</f>
        <v>1183.0331180791854</v>
      </c>
      <c r="J2">
        <f>(H2^2+I2^2)^0.5</f>
        <v>23400114.074222643</v>
      </c>
      <c r="K2">
        <f>DEGREES(ATAN(I2/H2))</f>
        <v>2.8966869351155647E-3</v>
      </c>
      <c r="L2">
        <f t="shared" ref="L2:M33" si="0">ABS((J2-B2)/B2)</f>
        <v>0.89153557952061435</v>
      </c>
      <c r="M2">
        <f t="shared" si="0"/>
        <v>0.99983541551505017</v>
      </c>
      <c r="O2" t="s">
        <v>43</v>
      </c>
      <c r="P2" s="5">
        <f>10^Q2</f>
        <v>15428289.941583354</v>
      </c>
      <c r="Q2">
        <v>7.1883177919030077</v>
      </c>
      <c r="R2" s="5"/>
      <c r="S2" s="4">
        <f>P2/10^6</f>
        <v>15.428289941583355</v>
      </c>
      <c r="T2" s="8" t="s">
        <v>45</v>
      </c>
    </row>
    <row r="3" spans="1:23">
      <c r="A3">
        <v>18720</v>
      </c>
      <c r="B3" s="1">
        <v>194970000</v>
      </c>
      <c r="C3">
        <v>18.41</v>
      </c>
      <c r="E3" s="5">
        <f t="shared" ref="E3:E66" si="1">$P$1</f>
        <v>23400114.104127783</v>
      </c>
      <c r="F3" s="5">
        <f t="shared" ref="F3:F66" si="2">A3*$P$2</f>
        <v>288817587706.44037</v>
      </c>
      <c r="H3" s="1">
        <f t="shared" ref="H3:H66" si="3">E3*F3^2/(E3^2+F3^2)</f>
        <v>23400113.950522322</v>
      </c>
      <c r="I3" s="5">
        <f t="shared" ref="I3:I66" si="4">E3^2*F3/(E3^2+F3^2)</f>
        <v>1895.8863995788593</v>
      </c>
      <c r="J3">
        <f t="shared" ref="J3:J66" si="5">(H3^2+I3^2)^0.5</f>
        <v>23400114.027325053</v>
      </c>
      <c r="K3">
        <f t="shared" ref="K3:K66" si="6">DEGREES(ATAN(I3/H3))</f>
        <v>4.6421264923802563E-3</v>
      </c>
      <c r="L3">
        <f t="shared" si="0"/>
        <v>0.87998095077537541</v>
      </c>
      <c r="M3">
        <f t="shared" si="0"/>
        <v>0.99974784755609014</v>
      </c>
      <c r="P3" s="5"/>
      <c r="R3" s="5"/>
      <c r="T3" s="8"/>
    </row>
    <row r="4" spans="1:23">
      <c r="A4">
        <v>11640</v>
      </c>
      <c r="B4" s="1">
        <v>175900000</v>
      </c>
      <c r="C4">
        <v>19.3</v>
      </c>
      <c r="E4" s="5">
        <f t="shared" si="1"/>
        <v>23400114.104127783</v>
      </c>
      <c r="F4" s="5">
        <f t="shared" si="2"/>
        <v>179585294920.03024</v>
      </c>
      <c r="H4" s="1">
        <f t="shared" si="3"/>
        <v>23400113.706833448</v>
      </c>
      <c r="I4" s="5">
        <f t="shared" si="4"/>
        <v>3049.0543840646828</v>
      </c>
      <c r="J4">
        <f t="shared" si="5"/>
        <v>23400113.905480616</v>
      </c>
      <c r="K4">
        <f t="shared" si="6"/>
        <v>7.4656879412111077E-3</v>
      </c>
      <c r="L4">
        <f t="shared" si="0"/>
        <v>0.86696922168572699</v>
      </c>
      <c r="M4">
        <f t="shared" si="0"/>
        <v>0.9996131767906109</v>
      </c>
      <c r="P4" s="5"/>
      <c r="R4" s="5"/>
      <c r="T4" s="8"/>
      <c r="W4" s="1"/>
    </row>
    <row r="5" spans="1:23">
      <c r="A5">
        <v>7260</v>
      </c>
      <c r="B5" s="1">
        <v>158390000</v>
      </c>
      <c r="C5">
        <v>20.190000000000001</v>
      </c>
      <c r="E5" s="5">
        <f t="shared" si="1"/>
        <v>23400114.104127783</v>
      </c>
      <c r="F5" s="5">
        <f t="shared" si="2"/>
        <v>112009384975.89516</v>
      </c>
      <c r="H5" s="1">
        <f t="shared" si="3"/>
        <v>23400113.082847185</v>
      </c>
      <c r="I5" s="5">
        <f t="shared" si="4"/>
        <v>4888.5664027702278</v>
      </c>
      <c r="J5">
        <f t="shared" si="5"/>
        <v>23400113.593487479</v>
      </c>
      <c r="K5">
        <f t="shared" si="6"/>
        <v>1.1969780559678815E-2</v>
      </c>
      <c r="L5">
        <f t="shared" si="0"/>
        <v>0.85226268329132226</v>
      </c>
      <c r="M5">
        <f t="shared" si="0"/>
        <v>0.99940714311244783</v>
      </c>
      <c r="P5" s="5"/>
      <c r="R5" s="5"/>
      <c r="T5" s="8"/>
    </row>
    <row r="6" spans="1:23">
      <c r="A6">
        <v>4518</v>
      </c>
      <c r="B6" s="1">
        <v>141760000</v>
      </c>
      <c r="C6">
        <v>21.07</v>
      </c>
      <c r="E6" s="5">
        <f t="shared" si="1"/>
        <v>23400114.104127783</v>
      </c>
      <c r="F6" s="5">
        <f t="shared" si="2"/>
        <v>69705013956.073593</v>
      </c>
      <c r="H6" s="1">
        <f t="shared" si="3"/>
        <v>23400111.467032395</v>
      </c>
      <c r="I6" s="5">
        <f t="shared" si="4"/>
        <v>7855.464726295434</v>
      </c>
      <c r="J6">
        <f t="shared" si="5"/>
        <v>23400112.785580054</v>
      </c>
      <c r="K6">
        <f t="shared" si="6"/>
        <v>1.9234308291956631E-2</v>
      </c>
      <c r="L6">
        <f t="shared" si="0"/>
        <v>0.83493148430036646</v>
      </c>
      <c r="M6">
        <f t="shared" si="0"/>
        <v>0.99908712347926165</v>
      </c>
      <c r="P6" s="5"/>
      <c r="R6" s="5"/>
      <c r="T6" s="8"/>
    </row>
    <row r="7" spans="1:23">
      <c r="A7">
        <v>2814</v>
      </c>
      <c r="B7" s="1">
        <v>126730000</v>
      </c>
      <c r="C7">
        <v>21.96</v>
      </c>
      <c r="E7" s="5">
        <f t="shared" si="1"/>
        <v>23400114.104127783</v>
      </c>
      <c r="F7" s="5">
        <f t="shared" si="2"/>
        <v>43415207895.615555</v>
      </c>
      <c r="H7" s="1">
        <f t="shared" si="3"/>
        <v>23400107.306302011</v>
      </c>
      <c r="I7" s="5">
        <f t="shared" si="4"/>
        <v>12612.289738029775</v>
      </c>
      <c r="J7">
        <f t="shared" si="5"/>
        <v>23400110.705214649</v>
      </c>
      <c r="K7">
        <f t="shared" si="6"/>
        <v>3.0881520864433038E-2</v>
      </c>
      <c r="L7">
        <f t="shared" si="0"/>
        <v>0.81535460660289871</v>
      </c>
      <c r="M7">
        <f t="shared" si="0"/>
        <v>0.99859373766555404</v>
      </c>
      <c r="P7" s="5"/>
      <c r="R7" s="5"/>
      <c r="T7" s="8"/>
    </row>
    <row r="8" spans="1:23">
      <c r="A8">
        <v>1752</v>
      </c>
      <c r="B8" s="1">
        <v>112590000</v>
      </c>
      <c r="C8">
        <v>22.83</v>
      </c>
      <c r="E8" s="5">
        <f t="shared" si="1"/>
        <v>23400114.104127783</v>
      </c>
      <c r="F8" s="5">
        <f t="shared" si="2"/>
        <v>27030363977.654037</v>
      </c>
      <c r="H8" s="1">
        <f t="shared" si="3"/>
        <v>23400096.567349453</v>
      </c>
      <c r="I8" s="5">
        <f t="shared" si="4"/>
        <v>20257.401275700806</v>
      </c>
      <c r="J8">
        <f t="shared" si="5"/>
        <v>23400105.335736975</v>
      </c>
      <c r="K8">
        <f t="shared" si="6"/>
        <v>4.9600791334943009E-2</v>
      </c>
      <c r="L8">
        <f t="shared" si="0"/>
        <v>0.79216533141720424</v>
      </c>
      <c r="M8">
        <f t="shared" si="0"/>
        <v>0.99782738539925786</v>
      </c>
      <c r="P8" s="5"/>
      <c r="R8" s="1"/>
      <c r="T8" s="1"/>
    </row>
    <row r="9" spans="1:23">
      <c r="A9">
        <v>1092</v>
      </c>
      <c r="B9" s="1">
        <v>99559000</v>
      </c>
      <c r="C9">
        <v>23.65</v>
      </c>
      <c r="E9" s="5">
        <f t="shared" si="1"/>
        <v>23400114.104127783</v>
      </c>
      <c r="F9" s="5">
        <f t="shared" si="2"/>
        <v>16847692616.209023</v>
      </c>
      <c r="H9" s="1">
        <f t="shared" si="3"/>
        <v>23400068.963018499</v>
      </c>
      <c r="I9" s="5">
        <f t="shared" si="4"/>
        <v>32500.847222977292</v>
      </c>
      <c r="J9">
        <f t="shared" si="5"/>
        <v>23400091.533562254</v>
      </c>
      <c r="K9">
        <f t="shared" si="6"/>
        <v>7.9579260299943083E-2</v>
      </c>
      <c r="L9">
        <f t="shared" si="0"/>
        <v>0.76496256959629705</v>
      </c>
      <c r="M9">
        <f t="shared" si="0"/>
        <v>0.99663512641437868</v>
      </c>
      <c r="P9" s="5"/>
      <c r="R9" s="1"/>
      <c r="T9" s="1"/>
    </row>
    <row r="10" spans="1:23">
      <c r="A10">
        <v>678</v>
      </c>
      <c r="B10" s="1">
        <v>87710000</v>
      </c>
      <c r="C10">
        <v>24.65</v>
      </c>
      <c r="E10" s="5">
        <f t="shared" si="1"/>
        <v>23400114.104127783</v>
      </c>
      <c r="F10" s="5">
        <f t="shared" si="2"/>
        <v>10460380580.393515</v>
      </c>
      <c r="H10" s="1">
        <f t="shared" si="3"/>
        <v>23399997.004158668</v>
      </c>
      <c r="I10" s="5">
        <f t="shared" si="4"/>
        <v>52346.336323545322</v>
      </c>
      <c r="J10">
        <f t="shared" si="5"/>
        <v>23400055.554069977</v>
      </c>
      <c r="K10">
        <f t="shared" si="6"/>
        <v>0.12817177458676066</v>
      </c>
      <c r="L10">
        <f t="shared" si="0"/>
        <v>0.73321108705883042</v>
      </c>
      <c r="M10">
        <f t="shared" si="0"/>
        <v>0.9948003336881639</v>
      </c>
      <c r="P10" s="5"/>
      <c r="R10" s="1"/>
      <c r="T10" s="1"/>
    </row>
    <row r="11" spans="1:23">
      <c r="A11">
        <v>424.2</v>
      </c>
      <c r="B11" s="1">
        <v>76958000</v>
      </c>
      <c r="C11">
        <v>25.72</v>
      </c>
      <c r="E11" s="5">
        <f t="shared" si="1"/>
        <v>23400114.104127783</v>
      </c>
      <c r="F11" s="5">
        <f t="shared" si="2"/>
        <v>6544680593.2196589</v>
      </c>
      <c r="H11" s="1">
        <f t="shared" si="3"/>
        <v>23399814.966213435</v>
      </c>
      <c r="I11" s="5">
        <f t="shared" si="4"/>
        <v>83664.639156286124</v>
      </c>
      <c r="J11">
        <f t="shared" si="5"/>
        <v>23399964.534692597</v>
      </c>
      <c r="K11">
        <f t="shared" si="6"/>
        <v>0.2048567605480289</v>
      </c>
      <c r="L11">
        <f t="shared" si="0"/>
        <v>0.69593850496774079</v>
      </c>
      <c r="M11">
        <f t="shared" si="0"/>
        <v>0.99203511817464896</v>
      </c>
    </row>
    <row r="12" spans="1:23">
      <c r="A12">
        <v>264.60000000000002</v>
      </c>
      <c r="B12" s="1">
        <v>67167000</v>
      </c>
      <c r="C12">
        <v>26.7</v>
      </c>
      <c r="E12" s="5">
        <f t="shared" si="1"/>
        <v>23400114.104127783</v>
      </c>
      <c r="F12" s="5">
        <f t="shared" si="2"/>
        <v>4082325518.5429559</v>
      </c>
      <c r="H12" s="1">
        <f t="shared" si="3"/>
        <v>23399345.284623023</v>
      </c>
      <c r="I12" s="5">
        <f t="shared" si="4"/>
        <v>134126.33243845071</v>
      </c>
      <c r="J12">
        <f t="shared" si="5"/>
        <v>23399729.69121787</v>
      </c>
      <c r="K12">
        <f t="shared" si="6"/>
        <v>0.3284189584189936</v>
      </c>
      <c r="L12">
        <f t="shared" si="0"/>
        <v>0.6516186566138451</v>
      </c>
      <c r="M12">
        <f t="shared" si="0"/>
        <v>0.9876996644786894</v>
      </c>
      <c r="O12" t="s">
        <v>29</v>
      </c>
      <c r="P12" s="4">
        <f>SUM(L2:L96)+SUM(M2:M96)</f>
        <v>112.53457463288638</v>
      </c>
    </row>
    <row r="13" spans="1:23">
      <c r="A13">
        <v>164.4</v>
      </c>
      <c r="B13" s="1">
        <v>58274000</v>
      </c>
      <c r="C13">
        <v>27.71</v>
      </c>
      <c r="E13" s="5">
        <f t="shared" si="1"/>
        <v>23400114.104127783</v>
      </c>
      <c r="F13" s="5">
        <f t="shared" si="2"/>
        <v>2536410866.3963037</v>
      </c>
      <c r="H13" s="1">
        <f t="shared" si="3"/>
        <v>23398122.615858492</v>
      </c>
      <c r="I13" s="5">
        <f t="shared" si="4"/>
        <v>215863.58357286503</v>
      </c>
      <c r="J13">
        <f t="shared" si="5"/>
        <v>23399118.338806305</v>
      </c>
      <c r="K13">
        <f t="shared" si="6"/>
        <v>0.52857751089703942</v>
      </c>
      <c r="L13">
        <f t="shared" si="0"/>
        <v>0.59846383740937126</v>
      </c>
      <c r="M13">
        <f t="shared" si="0"/>
        <v>0.98092466579223958</v>
      </c>
    </row>
    <row r="14" spans="1:23">
      <c r="A14">
        <v>102.6</v>
      </c>
      <c r="B14" s="1">
        <v>50288000</v>
      </c>
      <c r="C14">
        <v>28.78</v>
      </c>
      <c r="E14" s="5">
        <f t="shared" si="1"/>
        <v>23400114.104127783</v>
      </c>
      <c r="F14" s="5">
        <f t="shared" si="2"/>
        <v>1582942548.0064521</v>
      </c>
      <c r="H14" s="1">
        <f t="shared" si="3"/>
        <v>23395001.658229098</v>
      </c>
      <c r="I14" s="5">
        <f t="shared" si="4"/>
        <v>345840.54169133893</v>
      </c>
      <c r="J14">
        <f t="shared" si="5"/>
        <v>23397557.741542593</v>
      </c>
      <c r="K14">
        <f t="shared" si="6"/>
        <v>0.84692279635864176</v>
      </c>
      <c r="L14">
        <f t="shared" si="0"/>
        <v>0.53472880723944893</v>
      </c>
      <c r="M14">
        <f t="shared" si="0"/>
        <v>0.97057252271165251</v>
      </c>
    </row>
    <row r="15" spans="1:23">
      <c r="A15">
        <v>64.2</v>
      </c>
      <c r="B15" s="1">
        <v>43304000</v>
      </c>
      <c r="C15">
        <v>29.9</v>
      </c>
      <c r="E15" s="5">
        <f t="shared" si="1"/>
        <v>23400114.104127783</v>
      </c>
      <c r="F15" s="5">
        <f t="shared" si="2"/>
        <v>990496214.24965131</v>
      </c>
      <c r="H15" s="1">
        <f t="shared" si="3"/>
        <v>23387061.235617641</v>
      </c>
      <c r="I15" s="5">
        <f t="shared" si="4"/>
        <v>552510.84618052014</v>
      </c>
      <c r="J15">
        <f t="shared" si="5"/>
        <v>23393586.759487662</v>
      </c>
      <c r="K15">
        <f t="shared" si="6"/>
        <v>1.3533402873632459</v>
      </c>
      <c r="L15">
        <f t="shared" si="0"/>
        <v>0.45978231203843378</v>
      </c>
      <c r="M15">
        <f t="shared" si="0"/>
        <v>0.95473778303132961</v>
      </c>
    </row>
    <row r="16" spans="1:23">
      <c r="A16">
        <v>39.840000000000003</v>
      </c>
      <c r="B16" s="1">
        <v>37123000</v>
      </c>
      <c r="C16">
        <v>31.01</v>
      </c>
      <c r="E16" s="5">
        <f t="shared" si="1"/>
        <v>23400114.104127783</v>
      </c>
      <c r="F16" s="5">
        <f t="shared" si="2"/>
        <v>614663071.27268088</v>
      </c>
      <c r="H16" s="1">
        <f t="shared" si="3"/>
        <v>23366249.132988751</v>
      </c>
      <c r="I16" s="5">
        <f t="shared" si="4"/>
        <v>889548.96015682491</v>
      </c>
      <c r="J16">
        <f t="shared" si="5"/>
        <v>23383175.487889014</v>
      </c>
      <c r="K16">
        <f t="shared" si="6"/>
        <v>2.1801873138273868</v>
      </c>
      <c r="L16">
        <f t="shared" si="0"/>
        <v>0.37011622207555922</v>
      </c>
      <c r="M16">
        <f t="shared" si="0"/>
        <v>0.92969405630998436</v>
      </c>
    </row>
    <row r="17" spans="1:13">
      <c r="A17">
        <v>24.84</v>
      </c>
      <c r="B17" s="1">
        <v>31677000</v>
      </c>
      <c r="C17">
        <v>32.380000000000003</v>
      </c>
      <c r="E17" s="5">
        <f t="shared" si="1"/>
        <v>23400114.104127783</v>
      </c>
      <c r="F17" s="5">
        <f t="shared" si="2"/>
        <v>383238722.14893049</v>
      </c>
      <c r="H17" s="1">
        <f t="shared" si="3"/>
        <v>23313198.242440026</v>
      </c>
      <c r="I17" s="5">
        <f t="shared" si="4"/>
        <v>1423476.9804739321</v>
      </c>
      <c r="J17">
        <f t="shared" si="5"/>
        <v>23356615.743836861</v>
      </c>
      <c r="K17">
        <f t="shared" si="6"/>
        <v>3.4940762994344707</v>
      </c>
      <c r="L17">
        <f t="shared" si="0"/>
        <v>0.26266326533961987</v>
      </c>
      <c r="M17">
        <f t="shared" si="0"/>
        <v>0.8920915287388983</v>
      </c>
    </row>
    <row r="18" spans="1:13">
      <c r="A18">
        <v>15.48</v>
      </c>
      <c r="B18" s="1">
        <v>27137000</v>
      </c>
      <c r="C18">
        <v>33.69</v>
      </c>
      <c r="E18" s="5">
        <f t="shared" si="1"/>
        <v>23400114.104127783</v>
      </c>
      <c r="F18" s="5">
        <f t="shared" si="2"/>
        <v>238829928.29571033</v>
      </c>
      <c r="H18" s="1">
        <f t="shared" si="3"/>
        <v>23177615.542122833</v>
      </c>
      <c r="I18" s="5">
        <f t="shared" si="4"/>
        <v>2270899.8500211053</v>
      </c>
      <c r="J18">
        <f t="shared" si="5"/>
        <v>23288599.106586035</v>
      </c>
      <c r="K18">
        <f t="shared" si="6"/>
        <v>5.5958737158060776</v>
      </c>
      <c r="L18">
        <f t="shared" si="0"/>
        <v>0.14181379273368333</v>
      </c>
      <c r="M18">
        <f t="shared" si="0"/>
        <v>0.83390104731949899</v>
      </c>
    </row>
    <row r="19" spans="1:13">
      <c r="A19">
        <v>9.66</v>
      </c>
      <c r="B19" s="1">
        <v>23117000</v>
      </c>
      <c r="C19">
        <v>34.92</v>
      </c>
      <c r="E19" s="5">
        <f t="shared" si="1"/>
        <v>23400114.104127783</v>
      </c>
      <c r="F19" s="5">
        <f t="shared" si="2"/>
        <v>149037280.83569521</v>
      </c>
      <c r="H19" s="1">
        <f t="shared" si="3"/>
        <v>22837140.747143012</v>
      </c>
      <c r="I19" s="5">
        <f t="shared" si="4"/>
        <v>3585624.3236503205</v>
      </c>
      <c r="J19">
        <f t="shared" si="5"/>
        <v>23116913.706097804</v>
      </c>
      <c r="K19">
        <f t="shared" si="6"/>
        <v>8.9230751856338077</v>
      </c>
      <c r="L19">
        <f t="shared" si="0"/>
        <v>3.7329195914690524E-6</v>
      </c>
      <c r="M19">
        <f t="shared" si="0"/>
        <v>0.74447092824645456</v>
      </c>
    </row>
    <row r="20" spans="1:13">
      <c r="A20">
        <v>6</v>
      </c>
      <c r="B20" s="1">
        <v>19630000</v>
      </c>
      <c r="C20">
        <v>36.229999999999997</v>
      </c>
      <c r="E20" s="5">
        <f t="shared" si="1"/>
        <v>23400114.104127783</v>
      </c>
      <c r="F20" s="5">
        <f t="shared" si="2"/>
        <v>92569739.649500132</v>
      </c>
      <c r="H20" s="1">
        <f t="shared" si="3"/>
        <v>21994664.713122617</v>
      </c>
      <c r="I20" s="5">
        <f t="shared" si="4"/>
        <v>5559891.0174949532</v>
      </c>
      <c r="J20">
        <f t="shared" si="5"/>
        <v>22686508.412911456</v>
      </c>
      <c r="K20">
        <f t="shared" si="6"/>
        <v>14.186252929390006</v>
      </c>
      <c r="L20">
        <f t="shared" si="0"/>
        <v>0.15570598129961569</v>
      </c>
      <c r="M20">
        <f t="shared" si="0"/>
        <v>0.60843905797985065</v>
      </c>
    </row>
    <row r="21" spans="1:13">
      <c r="A21">
        <v>1250</v>
      </c>
      <c r="B21" s="1">
        <v>109510000</v>
      </c>
      <c r="C21">
        <v>24.02</v>
      </c>
      <c r="E21" s="5">
        <f t="shared" si="1"/>
        <v>23400114.104127783</v>
      </c>
      <c r="F21" s="5">
        <f t="shared" si="2"/>
        <v>19285362426.979191</v>
      </c>
      <c r="H21" s="1">
        <f t="shared" si="3"/>
        <v>23400079.653457496</v>
      </c>
      <c r="I21" s="5">
        <f t="shared" si="4"/>
        <v>28392.753105358846</v>
      </c>
      <c r="J21">
        <f t="shared" si="5"/>
        <v>23400096.878786299</v>
      </c>
      <c r="K21">
        <f t="shared" si="6"/>
        <v>6.9520452384952011E-2</v>
      </c>
      <c r="L21">
        <f t="shared" si="0"/>
        <v>0.78631999928055618</v>
      </c>
      <c r="M21">
        <f t="shared" si="0"/>
        <v>0.9971057263786447</v>
      </c>
    </row>
    <row r="22" spans="1:13">
      <c r="A22">
        <v>780</v>
      </c>
      <c r="B22" s="1">
        <v>95400000</v>
      </c>
      <c r="C22">
        <v>25.12</v>
      </c>
      <c r="E22" s="5">
        <f t="shared" si="1"/>
        <v>23400114.104127783</v>
      </c>
      <c r="F22" s="5">
        <f t="shared" si="2"/>
        <v>12034066154.435017</v>
      </c>
      <c r="H22" s="1">
        <f t="shared" si="3"/>
        <v>23400025.62771745</v>
      </c>
      <c r="I22" s="5">
        <f t="shared" si="4"/>
        <v>45501.10184713456</v>
      </c>
      <c r="J22">
        <f t="shared" si="5"/>
        <v>23400069.865880802</v>
      </c>
      <c r="K22">
        <f t="shared" si="6"/>
        <v>0.11141089564473119</v>
      </c>
      <c r="L22">
        <f t="shared" si="0"/>
        <v>0.75471624878531651</v>
      </c>
      <c r="M22">
        <f t="shared" si="0"/>
        <v>0.99556485288038488</v>
      </c>
    </row>
    <row r="23" spans="1:13">
      <c r="A23">
        <v>485</v>
      </c>
      <c r="B23" s="1">
        <v>83080000</v>
      </c>
      <c r="C23">
        <v>26.09</v>
      </c>
      <c r="E23" s="5">
        <f t="shared" si="1"/>
        <v>23400114.104127783</v>
      </c>
      <c r="F23" s="5">
        <f t="shared" si="2"/>
        <v>7482720621.6679268</v>
      </c>
      <c r="H23" s="1">
        <f t="shared" si="3"/>
        <v>23399885.264824312</v>
      </c>
      <c r="I23" s="5">
        <f t="shared" si="4"/>
        <v>73176.590829116656</v>
      </c>
      <c r="J23">
        <f t="shared" si="5"/>
        <v>23399999.684196308</v>
      </c>
      <c r="K23">
        <f t="shared" si="6"/>
        <v>0.17917592752064637</v>
      </c>
      <c r="L23">
        <f t="shared" si="0"/>
        <v>0.71834376884693896</v>
      </c>
      <c r="M23">
        <f t="shared" si="0"/>
        <v>0.9931323906661309</v>
      </c>
    </row>
    <row r="24" spans="1:13">
      <c r="A24">
        <v>302.5</v>
      </c>
      <c r="B24" s="1">
        <v>72214000</v>
      </c>
      <c r="C24">
        <v>27.03</v>
      </c>
      <c r="E24" s="5">
        <f t="shared" si="1"/>
        <v>23400114.104127783</v>
      </c>
      <c r="F24" s="5">
        <f t="shared" si="2"/>
        <v>4667057707.3289642</v>
      </c>
      <c r="H24" s="1">
        <f t="shared" si="3"/>
        <v>23399525.861265756</v>
      </c>
      <c r="I24" s="5">
        <f t="shared" si="4"/>
        <v>117322.64940205349</v>
      </c>
      <c r="J24">
        <f t="shared" si="5"/>
        <v>23399819.980848305</v>
      </c>
      <c r="K24">
        <f t="shared" si="6"/>
        <v>0.28727233037242866</v>
      </c>
      <c r="L24">
        <f t="shared" si="0"/>
        <v>0.67596560250300075</v>
      </c>
      <c r="M24">
        <f t="shared" si="0"/>
        <v>0.98937209284600713</v>
      </c>
    </row>
    <row r="25" spans="1:13">
      <c r="A25">
        <v>188.25</v>
      </c>
      <c r="B25" s="1">
        <v>62504000</v>
      </c>
      <c r="C25">
        <v>27.94</v>
      </c>
      <c r="E25" s="5">
        <f t="shared" si="1"/>
        <v>23400114.104127783</v>
      </c>
      <c r="F25" s="5">
        <f t="shared" si="2"/>
        <v>2904375581.5030665</v>
      </c>
      <c r="H25" s="1">
        <f t="shared" si="3"/>
        <v>23398595.235606208</v>
      </c>
      <c r="I25" s="5">
        <f t="shared" si="4"/>
        <v>188518.93738416897</v>
      </c>
      <c r="J25">
        <f t="shared" si="5"/>
        <v>23399354.657543145</v>
      </c>
      <c r="K25">
        <f t="shared" si="6"/>
        <v>0.46161342831290503</v>
      </c>
      <c r="L25">
        <f t="shared" si="0"/>
        <v>0.625634284885077</v>
      </c>
      <c r="M25">
        <f t="shared" si="0"/>
        <v>0.9834784027089154</v>
      </c>
    </row>
    <row r="26" spans="1:13">
      <c r="A26">
        <v>117.25</v>
      </c>
      <c r="B26" s="1">
        <v>53890000</v>
      </c>
      <c r="C26">
        <v>28.87</v>
      </c>
      <c r="E26" s="5">
        <f t="shared" si="1"/>
        <v>23400114.104127783</v>
      </c>
      <c r="F26" s="5">
        <f t="shared" si="2"/>
        <v>1808966995.6506484</v>
      </c>
      <c r="H26" s="1">
        <f t="shared" si="3"/>
        <v>23396199.210428007</v>
      </c>
      <c r="I26" s="5">
        <f t="shared" si="4"/>
        <v>302644.40005993843</v>
      </c>
      <c r="J26">
        <f t="shared" si="5"/>
        <v>23398156.575399689</v>
      </c>
      <c r="K26">
        <f t="shared" si="6"/>
        <v>0.74111523734168561</v>
      </c>
      <c r="L26">
        <f t="shared" si="0"/>
        <v>0.56581635599555224</v>
      </c>
      <c r="M26">
        <f t="shared" si="0"/>
        <v>0.97432922627843144</v>
      </c>
    </row>
    <row r="27" spans="1:13">
      <c r="A27">
        <v>73</v>
      </c>
      <c r="B27" s="1">
        <v>46208000</v>
      </c>
      <c r="C27">
        <v>29.83</v>
      </c>
      <c r="E27" s="5">
        <f t="shared" si="1"/>
        <v>23400114.104127783</v>
      </c>
      <c r="F27" s="5">
        <f t="shared" si="2"/>
        <v>1126265165.7355847</v>
      </c>
      <c r="H27" s="1">
        <f t="shared" si="3"/>
        <v>23390017.270766452</v>
      </c>
      <c r="I27" s="5">
        <f t="shared" si="4"/>
        <v>485968.21573184646</v>
      </c>
      <c r="J27">
        <f t="shared" si="5"/>
        <v>23395065.142748684</v>
      </c>
      <c r="K27">
        <f t="shared" si="6"/>
        <v>1.1902480432415035</v>
      </c>
      <c r="L27">
        <f t="shared" si="0"/>
        <v>0.49370097942458702</v>
      </c>
      <c r="M27">
        <f t="shared" si="0"/>
        <v>0.96009895932814271</v>
      </c>
    </row>
    <row r="28" spans="1:13">
      <c r="A28">
        <v>45.5</v>
      </c>
      <c r="B28" s="1">
        <v>39533000</v>
      </c>
      <c r="C28">
        <v>30.87</v>
      </c>
      <c r="E28" s="5">
        <f t="shared" si="1"/>
        <v>23400114.104127783</v>
      </c>
      <c r="F28" s="5">
        <f t="shared" si="2"/>
        <v>701987192.34204257</v>
      </c>
      <c r="H28" s="1">
        <f t="shared" si="3"/>
        <v>23374141.634657491</v>
      </c>
      <c r="I28" s="5">
        <f t="shared" si="4"/>
        <v>779156.06909039547</v>
      </c>
      <c r="J28">
        <f t="shared" si="5"/>
        <v>23387124.26394124</v>
      </c>
      <c r="K28">
        <f t="shared" si="6"/>
        <v>1.9091965422120563</v>
      </c>
      <c r="L28">
        <f t="shared" si="0"/>
        <v>0.4084151401628705</v>
      </c>
      <c r="M28">
        <f t="shared" si="0"/>
        <v>0.93815365914441029</v>
      </c>
    </row>
    <row r="29" spans="1:13">
      <c r="A29">
        <v>28.25</v>
      </c>
      <c r="B29" s="1">
        <v>33578000</v>
      </c>
      <c r="C29">
        <v>31.9</v>
      </c>
      <c r="E29" s="5">
        <f t="shared" si="1"/>
        <v>23400114.104127783</v>
      </c>
      <c r="F29" s="5">
        <f t="shared" si="2"/>
        <v>435849190.84972978</v>
      </c>
      <c r="H29" s="1">
        <f t="shared" si="3"/>
        <v>23332858.047351524</v>
      </c>
      <c r="I29" s="5">
        <f t="shared" si="4"/>
        <v>1252707.4780590485</v>
      </c>
      <c r="J29">
        <f t="shared" si="5"/>
        <v>23366461.877730694</v>
      </c>
      <c r="K29">
        <f t="shared" si="6"/>
        <v>3.0731772162652486</v>
      </c>
      <c r="L29">
        <f t="shared" si="0"/>
        <v>0.30411394729493435</v>
      </c>
      <c r="M29">
        <f t="shared" si="0"/>
        <v>0.9036621562299294</v>
      </c>
    </row>
    <row r="30" spans="1:13">
      <c r="A30">
        <v>17.675000000000001</v>
      </c>
      <c r="B30" s="1">
        <v>28386000</v>
      </c>
      <c r="C30">
        <v>32.99</v>
      </c>
      <c r="E30" s="5">
        <f t="shared" si="1"/>
        <v>23400114.104127783</v>
      </c>
      <c r="F30" s="5">
        <f t="shared" si="2"/>
        <v>272695024.71748579</v>
      </c>
      <c r="H30" s="1">
        <f t="shared" si="3"/>
        <v>23229067.953075692</v>
      </c>
      <c r="I30" s="5">
        <f t="shared" si="4"/>
        <v>1993299.4421062309</v>
      </c>
      <c r="J30">
        <f t="shared" si="5"/>
        <v>23314434.16929755</v>
      </c>
      <c r="K30">
        <f t="shared" si="6"/>
        <v>4.9045685643426253</v>
      </c>
      <c r="L30">
        <f t="shared" si="0"/>
        <v>0.17866433561271225</v>
      </c>
      <c r="M30">
        <f t="shared" si="0"/>
        <v>0.85133165915905962</v>
      </c>
    </row>
    <row r="31" spans="1:13">
      <c r="A31">
        <v>11.025</v>
      </c>
      <c r="B31" s="1">
        <v>23873000</v>
      </c>
      <c r="C31">
        <v>34.14</v>
      </c>
      <c r="E31" s="5">
        <f t="shared" si="1"/>
        <v>23400114.104127783</v>
      </c>
      <c r="F31" s="5">
        <f t="shared" si="2"/>
        <v>170096896.60595649</v>
      </c>
      <c r="H31" s="1">
        <f t="shared" si="3"/>
        <v>22965485.012708355</v>
      </c>
      <c r="I31" s="5">
        <f t="shared" si="4"/>
        <v>3159346.1166956606</v>
      </c>
      <c r="J31">
        <f t="shared" si="5"/>
        <v>23181780.987534415</v>
      </c>
      <c r="K31">
        <f t="shared" si="6"/>
        <v>7.8329744217182409</v>
      </c>
      <c r="L31">
        <f t="shared" si="0"/>
        <v>2.8954007140517952E-2</v>
      </c>
      <c r="M31">
        <f t="shared" si="0"/>
        <v>0.77056313937556409</v>
      </c>
    </row>
    <row r="32" spans="1:13">
      <c r="A32">
        <v>6.85</v>
      </c>
      <c r="B32" s="1">
        <v>19971000</v>
      </c>
      <c r="C32">
        <v>35.33</v>
      </c>
      <c r="E32" s="5">
        <f t="shared" si="1"/>
        <v>23400114.104127783</v>
      </c>
      <c r="F32" s="5">
        <f t="shared" si="2"/>
        <v>105683786.09984598</v>
      </c>
      <c r="H32" s="1">
        <f t="shared" si="3"/>
        <v>22306532.277133666</v>
      </c>
      <c r="I32" s="5">
        <f t="shared" si="4"/>
        <v>4939030.0992736463</v>
      </c>
      <c r="J32">
        <f t="shared" si="5"/>
        <v>22846780.966962002</v>
      </c>
      <c r="K32">
        <f t="shared" si="6"/>
        <v>12.484797878666225</v>
      </c>
      <c r="L32">
        <f t="shared" si="0"/>
        <v>0.14399784522367443</v>
      </c>
      <c r="M32">
        <f t="shared" si="0"/>
        <v>0.64662332638929454</v>
      </c>
    </row>
    <row r="33" spans="1:13">
      <c r="A33">
        <v>4.2750000000000004</v>
      </c>
      <c r="B33" s="1">
        <v>16627000</v>
      </c>
      <c r="C33">
        <v>36.590000000000003</v>
      </c>
      <c r="E33" s="5">
        <f t="shared" si="1"/>
        <v>23400114.104127783</v>
      </c>
      <c r="F33" s="5">
        <f t="shared" si="2"/>
        <v>65955939.500268847</v>
      </c>
      <c r="H33" s="1">
        <f t="shared" si="3"/>
        <v>20783996.897566538</v>
      </c>
      <c r="I33" s="5">
        <f t="shared" si="4"/>
        <v>7373830.2058590548</v>
      </c>
      <c r="J33">
        <f t="shared" si="5"/>
        <v>22053296.781726193</v>
      </c>
      <c r="K33">
        <f t="shared" si="6"/>
        <v>19.533872395310009</v>
      </c>
      <c r="L33">
        <f t="shared" si="0"/>
        <v>0.32635453068660569</v>
      </c>
      <c r="M33">
        <f t="shared" si="0"/>
        <v>0.46614177656982764</v>
      </c>
    </row>
    <row r="34" spans="1:13">
      <c r="A34">
        <v>2.6749999999999998</v>
      </c>
      <c r="B34" s="1">
        <v>13751000</v>
      </c>
      <c r="C34">
        <v>37.909999999999997</v>
      </c>
      <c r="E34" s="5">
        <f t="shared" si="1"/>
        <v>23400114.104127783</v>
      </c>
      <c r="F34" s="5">
        <f t="shared" si="2"/>
        <v>41270675.593735471</v>
      </c>
      <c r="H34" s="1">
        <f t="shared" si="3"/>
        <v>17707516.86486885</v>
      </c>
      <c r="I34" s="5">
        <f t="shared" si="4"/>
        <v>10040008.048755908</v>
      </c>
      <c r="J34">
        <f t="shared" si="5"/>
        <v>20355783.333949547</v>
      </c>
      <c r="K34">
        <f t="shared" si="6"/>
        <v>29.552859550149055</v>
      </c>
      <c r="L34">
        <f t="shared" ref="L34:M65" si="7">ABS((J34-B34)/B34)</f>
        <v>0.48031294698200477</v>
      </c>
      <c r="M34">
        <f t="shared" si="7"/>
        <v>0.22044685966370198</v>
      </c>
    </row>
    <row r="35" spans="1:13">
      <c r="A35">
        <v>1.66</v>
      </c>
      <c r="B35" s="1">
        <v>11293000</v>
      </c>
      <c r="C35">
        <v>39.29</v>
      </c>
      <c r="E35" s="5">
        <f t="shared" si="1"/>
        <v>23400114.104127783</v>
      </c>
      <c r="F35" s="5">
        <f t="shared" si="2"/>
        <v>25610961.303028367</v>
      </c>
      <c r="H35" s="1">
        <f t="shared" si="3"/>
        <v>12753472.424099794</v>
      </c>
      <c r="I35" s="5">
        <f t="shared" si="4"/>
        <v>11652538.396225454</v>
      </c>
      <c r="J35">
        <f t="shared" si="5"/>
        <v>17275205.062394552</v>
      </c>
      <c r="K35">
        <f t="shared" si="6"/>
        <v>42.417187883286864</v>
      </c>
      <c r="L35">
        <f t="shared" si="7"/>
        <v>0.52972682745015076</v>
      </c>
      <c r="M35">
        <f t="shared" si="7"/>
        <v>7.9592463305850472E-2</v>
      </c>
    </row>
    <row r="36" spans="1:13">
      <c r="A36">
        <v>1.0349999999999999</v>
      </c>
      <c r="B36" s="1">
        <v>9200800</v>
      </c>
      <c r="C36">
        <v>40.81</v>
      </c>
      <c r="E36" s="5">
        <f t="shared" si="1"/>
        <v>23400114.104127783</v>
      </c>
      <c r="F36" s="5">
        <f t="shared" si="2"/>
        <v>15968280.08953877</v>
      </c>
      <c r="H36" s="1">
        <f t="shared" si="3"/>
        <v>7434665.7992896829</v>
      </c>
      <c r="I36" s="5">
        <f t="shared" si="4"/>
        <v>10894850.732447291</v>
      </c>
      <c r="J36">
        <f t="shared" si="5"/>
        <v>13189845.640849439</v>
      </c>
      <c r="K36">
        <f t="shared" si="6"/>
        <v>55.690301957128241</v>
      </c>
      <c r="L36">
        <f t="shared" si="7"/>
        <v>0.43355421711692887</v>
      </c>
      <c r="M36">
        <f t="shared" si="7"/>
        <v>0.36462391465641358</v>
      </c>
    </row>
    <row r="37" spans="1:13">
      <c r="A37">
        <v>0.64500000000000002</v>
      </c>
      <c r="B37" s="1">
        <v>7409600</v>
      </c>
      <c r="C37">
        <v>42.39</v>
      </c>
      <c r="E37" s="5">
        <f t="shared" si="1"/>
        <v>23400114.104127783</v>
      </c>
      <c r="F37" s="5">
        <f t="shared" si="2"/>
        <v>9951247.0123212636</v>
      </c>
      <c r="H37" s="1">
        <f t="shared" si="3"/>
        <v>3583787.2481483468</v>
      </c>
      <c r="I37" s="5">
        <f t="shared" si="4"/>
        <v>8427188.1129828077</v>
      </c>
      <c r="J37">
        <f t="shared" si="5"/>
        <v>9157566.8455976583</v>
      </c>
      <c r="K37">
        <f t="shared" si="6"/>
        <v>66.961653966608822</v>
      </c>
      <c r="L37">
        <f t="shared" si="7"/>
        <v>0.23590569606964726</v>
      </c>
      <c r="M37">
        <f t="shared" si="7"/>
        <v>0.5796568522436617</v>
      </c>
    </row>
    <row r="38" spans="1:13">
      <c r="A38">
        <v>0.40250000000000002</v>
      </c>
      <c r="B38" s="1">
        <v>5942000</v>
      </c>
      <c r="C38">
        <v>44</v>
      </c>
      <c r="E38" s="5">
        <f t="shared" si="1"/>
        <v>23400114.104127783</v>
      </c>
      <c r="F38" s="5">
        <f t="shared" si="2"/>
        <v>6209886.7014873</v>
      </c>
      <c r="H38" s="1">
        <f t="shared" si="3"/>
        <v>1539546.5871670803</v>
      </c>
      <c r="I38" s="5">
        <f t="shared" si="4"/>
        <v>5801324.1690386832</v>
      </c>
      <c r="J38">
        <f t="shared" si="5"/>
        <v>6002130.105914914</v>
      </c>
      <c r="K38">
        <f t="shared" si="6"/>
        <v>75.137512486566507</v>
      </c>
      <c r="L38">
        <f t="shared" si="7"/>
        <v>1.0119506212540231E-2</v>
      </c>
      <c r="M38">
        <f t="shared" si="7"/>
        <v>0.70767073833105698</v>
      </c>
    </row>
    <row r="39" spans="1:13">
      <c r="A39">
        <v>0.25</v>
      </c>
      <c r="B39" s="1">
        <v>4767300</v>
      </c>
      <c r="C39">
        <v>45.6</v>
      </c>
      <c r="E39" s="5">
        <f t="shared" si="1"/>
        <v>23400114.104127783</v>
      </c>
      <c r="F39" s="5">
        <f t="shared" si="2"/>
        <v>3857072.4853958385</v>
      </c>
      <c r="H39" s="1">
        <f t="shared" si="3"/>
        <v>618949.9946133605</v>
      </c>
      <c r="I39" s="5">
        <f t="shared" si="4"/>
        <v>3755050.119887887</v>
      </c>
      <c r="J39">
        <f t="shared" si="5"/>
        <v>3805719.4456110285</v>
      </c>
      <c r="K39">
        <f t="shared" si="6"/>
        <v>80.640021781991578</v>
      </c>
      <c r="L39">
        <f t="shared" si="7"/>
        <v>0.20170338648479674</v>
      </c>
      <c r="M39">
        <f t="shared" si="7"/>
        <v>0.7684215303068328</v>
      </c>
    </row>
    <row r="40" spans="1:13">
      <c r="A40">
        <v>50</v>
      </c>
      <c r="B40" s="1">
        <v>42746000</v>
      </c>
      <c r="C40">
        <v>31.65</v>
      </c>
      <c r="E40" s="5">
        <f t="shared" si="1"/>
        <v>23400114.104127783</v>
      </c>
      <c r="F40" s="5">
        <f t="shared" si="2"/>
        <v>771414497.07916772</v>
      </c>
      <c r="H40" s="1">
        <f t="shared" si="3"/>
        <v>23378602.197755978</v>
      </c>
      <c r="I40" s="5">
        <f t="shared" si="4"/>
        <v>709167.32974796463</v>
      </c>
      <c r="J40">
        <f t="shared" si="5"/>
        <v>23389355.677797165</v>
      </c>
      <c r="K40">
        <f t="shared" si="6"/>
        <v>1.7374793772484576</v>
      </c>
      <c r="L40">
        <f t="shared" si="7"/>
        <v>0.4528293716886454</v>
      </c>
      <c r="M40">
        <f t="shared" si="7"/>
        <v>0.94510333721173911</v>
      </c>
    </row>
    <row r="41" spans="1:13">
      <c r="A41">
        <v>31.2</v>
      </c>
      <c r="B41" s="1">
        <v>35606000</v>
      </c>
      <c r="C41">
        <v>33.22</v>
      </c>
      <c r="E41" s="5">
        <f t="shared" si="1"/>
        <v>23400114.104127783</v>
      </c>
      <c r="F41" s="5">
        <f t="shared" si="2"/>
        <v>481362646.17740065</v>
      </c>
      <c r="H41" s="1">
        <f t="shared" si="3"/>
        <v>23344946.507856887</v>
      </c>
      <c r="I41" s="5">
        <f t="shared" si="4"/>
        <v>1134850.0270569136</v>
      </c>
      <c r="J41">
        <f t="shared" si="5"/>
        <v>23372514.029060084</v>
      </c>
      <c r="K41">
        <f t="shared" si="6"/>
        <v>2.783084999452635</v>
      </c>
      <c r="L41">
        <f t="shared" si="7"/>
        <v>0.34357933974442273</v>
      </c>
      <c r="M41">
        <f t="shared" si="7"/>
        <v>0.91622260687981238</v>
      </c>
    </row>
    <row r="42" spans="1:13">
      <c r="A42">
        <v>19.399999999999999</v>
      </c>
      <c r="B42" s="1">
        <v>29648000</v>
      </c>
      <c r="C42">
        <v>34.46</v>
      </c>
      <c r="E42" s="5">
        <f t="shared" si="1"/>
        <v>23400114.104127783</v>
      </c>
      <c r="F42" s="5">
        <f t="shared" si="2"/>
        <v>299308824.86671704</v>
      </c>
      <c r="H42" s="1">
        <f t="shared" si="3"/>
        <v>23257957.031903595</v>
      </c>
      <c r="I42" s="5">
        <f t="shared" si="4"/>
        <v>1818318.7502667059</v>
      </c>
      <c r="J42">
        <f t="shared" si="5"/>
        <v>23328927.287285317</v>
      </c>
      <c r="K42">
        <f t="shared" si="6"/>
        <v>4.4703197718533287</v>
      </c>
      <c r="L42">
        <f t="shared" si="7"/>
        <v>0.21313655938730044</v>
      </c>
      <c r="M42">
        <f t="shared" si="7"/>
        <v>0.8702751081876573</v>
      </c>
    </row>
    <row r="43" spans="1:13">
      <c r="A43">
        <v>12.1</v>
      </c>
      <c r="B43" s="1">
        <v>24632000</v>
      </c>
      <c r="C43">
        <v>35.57</v>
      </c>
      <c r="E43" s="5">
        <f t="shared" si="1"/>
        <v>23400114.104127783</v>
      </c>
      <c r="F43" s="5">
        <f t="shared" si="2"/>
        <v>186682308.29315859</v>
      </c>
      <c r="H43" s="1">
        <f t="shared" si="3"/>
        <v>23038140.379926383</v>
      </c>
      <c r="I43" s="5">
        <f t="shared" si="4"/>
        <v>2887767.5585123864</v>
      </c>
      <c r="J43">
        <f t="shared" si="5"/>
        <v>23218421.859316606</v>
      </c>
      <c r="K43">
        <f t="shared" si="6"/>
        <v>7.1446054197589799</v>
      </c>
      <c r="L43">
        <f t="shared" si="7"/>
        <v>5.7387875149536943E-2</v>
      </c>
      <c r="M43">
        <f t="shared" si="7"/>
        <v>0.79913957211810571</v>
      </c>
    </row>
    <row r="44" spans="1:13">
      <c r="A44">
        <v>7.53</v>
      </c>
      <c r="B44" s="1">
        <v>20373000</v>
      </c>
      <c r="C44">
        <v>36.69</v>
      </c>
      <c r="E44" s="5">
        <f t="shared" si="1"/>
        <v>23400114.104127783</v>
      </c>
      <c r="F44" s="5">
        <f t="shared" si="2"/>
        <v>116175023.26012266</v>
      </c>
      <c r="H44" s="1">
        <f t="shared" si="3"/>
        <v>22487773.76520047</v>
      </c>
      <c r="I44" s="5">
        <f t="shared" si="4"/>
        <v>4529514.6692182953</v>
      </c>
      <c r="J44">
        <f t="shared" si="5"/>
        <v>22939408.7119416</v>
      </c>
      <c r="K44">
        <f t="shared" si="6"/>
        <v>11.388208633638293</v>
      </c>
      <c r="L44">
        <f t="shared" si="7"/>
        <v>0.12597107504744515</v>
      </c>
      <c r="M44">
        <f t="shared" si="7"/>
        <v>0.68961001271086686</v>
      </c>
    </row>
    <row r="45" spans="1:13">
      <c r="A45">
        <v>4.6900000000000004</v>
      </c>
      <c r="B45" s="1">
        <v>16772000</v>
      </c>
      <c r="C45">
        <v>37.82</v>
      </c>
      <c r="E45" s="5">
        <f t="shared" si="1"/>
        <v>23400114.104127783</v>
      </c>
      <c r="F45" s="5">
        <f t="shared" si="2"/>
        <v>72358679.826025933</v>
      </c>
      <c r="H45" s="1">
        <f t="shared" si="3"/>
        <v>21184598.013524462</v>
      </c>
      <c r="I45" s="5">
        <f t="shared" si="4"/>
        <v>6850899.0484407665</v>
      </c>
      <c r="J45">
        <f t="shared" si="5"/>
        <v>22264815.534078676</v>
      </c>
      <c r="K45">
        <f t="shared" si="6"/>
        <v>17.920717752507692</v>
      </c>
      <c r="L45">
        <f t="shared" si="7"/>
        <v>0.32749913749574744</v>
      </c>
      <c r="M45">
        <f t="shared" si="7"/>
        <v>0.5261576480034984</v>
      </c>
    </row>
    <row r="46" spans="1:13">
      <c r="A46">
        <v>2.92</v>
      </c>
      <c r="B46" s="1">
        <v>13728000</v>
      </c>
      <c r="C46">
        <v>39</v>
      </c>
      <c r="E46" s="5">
        <f t="shared" si="1"/>
        <v>23400114.104127783</v>
      </c>
      <c r="F46" s="5">
        <f t="shared" si="2"/>
        <v>45050606.629423395</v>
      </c>
      <c r="H46" s="1">
        <f t="shared" si="3"/>
        <v>18428254.423963767</v>
      </c>
      <c r="I46" s="5">
        <f t="shared" si="4"/>
        <v>9571974.4643573742</v>
      </c>
      <c r="J46">
        <f t="shared" si="5"/>
        <v>20765915.733736612</v>
      </c>
      <c r="K46">
        <f t="shared" si="6"/>
        <v>27.448194973409727</v>
      </c>
      <c r="L46">
        <f t="shared" si="7"/>
        <v>0.51266868689806322</v>
      </c>
      <c r="M46">
        <f t="shared" si="7"/>
        <v>0.29620012888693009</v>
      </c>
    </row>
    <row r="47" spans="1:13">
      <c r="A47">
        <v>1.82</v>
      </c>
      <c r="B47" s="1">
        <v>11176000</v>
      </c>
      <c r="C47">
        <v>40.22</v>
      </c>
      <c r="E47" s="5">
        <f t="shared" si="1"/>
        <v>23400114.104127783</v>
      </c>
      <c r="F47" s="5">
        <f t="shared" si="2"/>
        <v>28079487.693681706</v>
      </c>
      <c r="H47" s="1">
        <f t="shared" si="3"/>
        <v>13809641.68514883</v>
      </c>
      <c r="I47" s="5">
        <f t="shared" si="4"/>
        <v>11508300.817123346</v>
      </c>
      <c r="J47">
        <f t="shared" si="5"/>
        <v>17976295.257076807</v>
      </c>
      <c r="K47">
        <f t="shared" si="6"/>
        <v>39.806222600916897</v>
      </c>
      <c r="L47">
        <f t="shared" si="7"/>
        <v>0.60847309028962127</v>
      </c>
      <c r="M47">
        <f t="shared" si="7"/>
        <v>1.0287851792220344E-2</v>
      </c>
    </row>
    <row r="48" spans="1:13">
      <c r="A48">
        <v>1.1299999999999999</v>
      </c>
      <c r="B48" s="1">
        <v>9036800</v>
      </c>
      <c r="C48">
        <v>41.46</v>
      </c>
      <c r="E48" s="5">
        <f t="shared" si="1"/>
        <v>23400114.104127783</v>
      </c>
      <c r="F48" s="5">
        <f t="shared" si="2"/>
        <v>17433967.633989189</v>
      </c>
      <c r="H48" s="1">
        <f t="shared" si="3"/>
        <v>8352595.0000495519</v>
      </c>
      <c r="I48" s="5">
        <f t="shared" si="4"/>
        <v>11210969.308310229</v>
      </c>
      <c r="J48">
        <f t="shared" si="5"/>
        <v>13980403.28698449</v>
      </c>
      <c r="K48">
        <f t="shared" si="6"/>
        <v>53.312499559506655</v>
      </c>
      <c r="L48">
        <f t="shared" si="7"/>
        <v>0.5470524175575967</v>
      </c>
      <c r="M48">
        <f t="shared" si="7"/>
        <v>0.28587794403055122</v>
      </c>
    </row>
    <row r="49" spans="1:13">
      <c r="A49">
        <v>0.70699999999999996</v>
      </c>
      <c r="B49" s="1">
        <v>7264800</v>
      </c>
      <c r="C49">
        <v>42.83</v>
      </c>
      <c r="E49" s="5">
        <f t="shared" si="1"/>
        <v>23400114.104127783</v>
      </c>
      <c r="F49" s="5">
        <f t="shared" si="2"/>
        <v>10907800.988699431</v>
      </c>
      <c r="H49" s="1">
        <f t="shared" si="3"/>
        <v>4176982.0622177445</v>
      </c>
      <c r="I49" s="5">
        <f t="shared" si="4"/>
        <v>8960729.753692016</v>
      </c>
      <c r="J49">
        <f t="shared" si="5"/>
        <v>9886448.142118087</v>
      </c>
      <c r="K49">
        <f t="shared" si="6"/>
        <v>65.007746478340053</v>
      </c>
      <c r="L49">
        <f t="shared" si="7"/>
        <v>0.36086996780614566</v>
      </c>
      <c r="M49">
        <f t="shared" si="7"/>
        <v>0.51780869666915841</v>
      </c>
    </row>
    <row r="50" spans="1:13">
      <c r="A50">
        <v>0.441</v>
      </c>
      <c r="B50" s="1">
        <v>5810900</v>
      </c>
      <c r="C50">
        <v>44.22</v>
      </c>
      <c r="E50" s="5">
        <f t="shared" si="1"/>
        <v>23400114.104127783</v>
      </c>
      <c r="F50" s="5">
        <f t="shared" si="2"/>
        <v>6803875.8642382594</v>
      </c>
      <c r="H50" s="1">
        <f t="shared" si="3"/>
        <v>1824097.6239869683</v>
      </c>
      <c r="I50" s="5">
        <f t="shared" si="4"/>
        <v>6273496.6642637607</v>
      </c>
      <c r="J50">
        <f t="shared" si="5"/>
        <v>6533306.4016899923</v>
      </c>
      <c r="K50">
        <f t="shared" si="6"/>
        <v>73.787549891900753</v>
      </c>
      <c r="L50">
        <f t="shared" si="7"/>
        <v>0.12431919353112122</v>
      </c>
      <c r="M50">
        <f t="shared" si="7"/>
        <v>0.66864653758255888</v>
      </c>
    </row>
    <row r="51" spans="1:13">
      <c r="A51">
        <v>0.27400000000000002</v>
      </c>
      <c r="B51" s="1">
        <v>4613600</v>
      </c>
      <c r="C51">
        <v>45.67</v>
      </c>
      <c r="E51" s="5">
        <f t="shared" si="1"/>
        <v>23400114.104127783</v>
      </c>
      <c r="F51" s="5">
        <f t="shared" si="2"/>
        <v>4227351.4439938394</v>
      </c>
      <c r="H51" s="1">
        <f t="shared" si="3"/>
        <v>739556.48844170989</v>
      </c>
      <c r="I51" s="5">
        <f t="shared" si="4"/>
        <v>4093746.7455117251</v>
      </c>
      <c r="J51">
        <f t="shared" si="5"/>
        <v>4160012.7663246505</v>
      </c>
      <c r="K51">
        <f t="shared" si="6"/>
        <v>79.759670386927084</v>
      </c>
      <c r="L51">
        <f t="shared" si="7"/>
        <v>9.8315249192680226E-2</v>
      </c>
      <c r="M51">
        <f t="shared" si="7"/>
        <v>0.74643464827955075</v>
      </c>
    </row>
    <row r="52" spans="1:13">
      <c r="A52">
        <v>0.17100000000000001</v>
      </c>
      <c r="B52" s="1">
        <v>3634800</v>
      </c>
      <c r="C52">
        <v>47.17</v>
      </c>
      <c r="E52" s="5">
        <f t="shared" si="1"/>
        <v>23400114.104127783</v>
      </c>
      <c r="F52" s="5">
        <f t="shared" si="2"/>
        <v>2638237.5800107536</v>
      </c>
      <c r="H52" s="1">
        <f t="shared" si="3"/>
        <v>293713.66320959543</v>
      </c>
      <c r="I52" s="5">
        <f t="shared" si="4"/>
        <v>2605122.9370396114</v>
      </c>
      <c r="J52">
        <f t="shared" si="5"/>
        <v>2621627.9738067128</v>
      </c>
      <c r="K52">
        <f t="shared" si="6"/>
        <v>83.567371653171762</v>
      </c>
      <c r="L52">
        <f t="shared" si="7"/>
        <v>0.27874216633467791</v>
      </c>
      <c r="M52">
        <f t="shared" si="7"/>
        <v>0.77162119256247108</v>
      </c>
    </row>
    <row r="53" spans="1:13">
      <c r="A53">
        <v>0.107</v>
      </c>
      <c r="B53" s="1">
        <v>2836300</v>
      </c>
      <c r="C53">
        <v>48.72</v>
      </c>
      <c r="E53" s="5">
        <f t="shared" si="1"/>
        <v>23400114.104127783</v>
      </c>
      <c r="F53" s="5">
        <f t="shared" si="2"/>
        <v>1650827.0237494188</v>
      </c>
      <c r="H53" s="1">
        <f t="shared" si="3"/>
        <v>115885.48527140432</v>
      </c>
      <c r="I53" s="5">
        <f t="shared" si="4"/>
        <v>1642651.5554634498</v>
      </c>
      <c r="J53">
        <f t="shared" si="5"/>
        <v>1646734.2160661751</v>
      </c>
      <c r="K53">
        <f t="shared" si="6"/>
        <v>85.964593564709318</v>
      </c>
      <c r="L53">
        <f t="shared" si="7"/>
        <v>0.41940760283955325</v>
      </c>
      <c r="M53">
        <f t="shared" si="7"/>
        <v>0.76446210108188262</v>
      </c>
    </row>
    <row r="54" spans="1:13">
      <c r="A54">
        <v>6.6400000000000001E-2</v>
      </c>
      <c r="B54" s="1">
        <v>2194400</v>
      </c>
      <c r="C54">
        <v>50.32</v>
      </c>
      <c r="E54" s="5">
        <f t="shared" si="1"/>
        <v>23400114.104127783</v>
      </c>
      <c r="F54" s="5">
        <f t="shared" si="2"/>
        <v>1024438.4521211347</v>
      </c>
      <c r="H54" s="1">
        <f t="shared" si="3"/>
        <v>44763.30941042013</v>
      </c>
      <c r="I54" s="5">
        <f t="shared" si="4"/>
        <v>1022478.7499077107</v>
      </c>
      <c r="J54">
        <f t="shared" si="5"/>
        <v>1023458.1319634955</v>
      </c>
      <c r="K54">
        <f t="shared" si="6"/>
        <v>87.493236862396472</v>
      </c>
      <c r="L54">
        <f t="shared" si="7"/>
        <v>0.53360456983070748</v>
      </c>
      <c r="M54">
        <f t="shared" si="7"/>
        <v>0.73873682158975496</v>
      </c>
    </row>
    <row r="55" spans="1:13">
      <c r="A55">
        <v>4.1399999999999999E-2</v>
      </c>
      <c r="B55" s="1">
        <v>1676800</v>
      </c>
      <c r="C55">
        <v>51.99</v>
      </c>
      <c r="E55" s="5">
        <f t="shared" si="1"/>
        <v>23400114.104127783</v>
      </c>
      <c r="F55" s="5">
        <f t="shared" si="2"/>
        <v>638731.20358155086</v>
      </c>
      <c r="H55" s="1">
        <f t="shared" si="3"/>
        <v>17421.872424608802</v>
      </c>
      <c r="I55" s="5">
        <f t="shared" si="4"/>
        <v>638255.65489435662</v>
      </c>
      <c r="J55">
        <f t="shared" si="5"/>
        <v>638493.38496448298</v>
      </c>
      <c r="K55">
        <f t="shared" si="6"/>
        <v>88.436438513552744</v>
      </c>
      <c r="L55">
        <f t="shared" si="7"/>
        <v>0.61921911679121955</v>
      </c>
      <c r="M55">
        <f t="shared" si="7"/>
        <v>0.70102786138781958</v>
      </c>
    </row>
    <row r="56" spans="1:13">
      <c r="A56">
        <v>2.58E-2</v>
      </c>
      <c r="B56" s="1">
        <v>1266000</v>
      </c>
      <c r="C56">
        <v>53.71</v>
      </c>
      <c r="E56" s="5">
        <f t="shared" si="1"/>
        <v>23400114.104127783</v>
      </c>
      <c r="F56" s="5">
        <f t="shared" si="2"/>
        <v>398049.88049285056</v>
      </c>
      <c r="H56" s="1">
        <f t="shared" si="3"/>
        <v>6769.106876525856</v>
      </c>
      <c r="I56" s="5">
        <f t="shared" si="4"/>
        <v>397934.7339524852</v>
      </c>
      <c r="J56">
        <f t="shared" si="5"/>
        <v>397992.30305841466</v>
      </c>
      <c r="K56">
        <f t="shared" si="6"/>
        <v>89.025458649687991</v>
      </c>
      <c r="L56">
        <f t="shared" si="7"/>
        <v>0.68563009237092043</v>
      </c>
      <c r="M56">
        <f t="shared" si="7"/>
        <v>0.65752110686441989</v>
      </c>
    </row>
    <row r="57" spans="1:13">
      <c r="A57">
        <v>1.61E-2</v>
      </c>
      <c r="B57">
        <v>951340</v>
      </c>
      <c r="C57">
        <v>55.44</v>
      </c>
      <c r="E57" s="5">
        <f t="shared" si="1"/>
        <v>23400114.104127783</v>
      </c>
      <c r="F57" s="5">
        <f t="shared" si="2"/>
        <v>248395.46805949201</v>
      </c>
      <c r="H57" s="1">
        <f t="shared" si="3"/>
        <v>2636.4553864022237</v>
      </c>
      <c r="I57" s="5">
        <f t="shared" si="4"/>
        <v>248367.48171862165</v>
      </c>
      <c r="J57">
        <f t="shared" si="5"/>
        <v>248381.47449488728</v>
      </c>
      <c r="K57">
        <f t="shared" si="6"/>
        <v>89.391820168789422</v>
      </c>
      <c r="L57">
        <f t="shared" si="7"/>
        <v>0.73891408487513688</v>
      </c>
      <c r="M57">
        <f t="shared" si="7"/>
        <v>0.61240656870110799</v>
      </c>
    </row>
    <row r="58" spans="1:13">
      <c r="A58">
        <v>0.01</v>
      </c>
      <c r="B58">
        <v>714360</v>
      </c>
      <c r="C58">
        <v>57.13</v>
      </c>
      <c r="E58" s="5">
        <f t="shared" si="1"/>
        <v>23400114.104127783</v>
      </c>
      <c r="F58" s="5">
        <f t="shared" si="2"/>
        <v>154282.89941583356</v>
      </c>
      <c r="H58" s="1">
        <f t="shared" si="3"/>
        <v>1017.1821488449878</v>
      </c>
      <c r="I58" s="5">
        <f t="shared" si="4"/>
        <v>154276.19287540988</v>
      </c>
      <c r="J58">
        <f t="shared" si="5"/>
        <v>154279.54610918</v>
      </c>
      <c r="K58">
        <f t="shared" si="6"/>
        <v>89.622239837783738</v>
      </c>
      <c r="L58">
        <f t="shared" si="7"/>
        <v>0.78403109621314193</v>
      </c>
      <c r="M58">
        <f t="shared" si="7"/>
        <v>0.56874216414814871</v>
      </c>
    </row>
    <row r="59" spans="1:13">
      <c r="A59">
        <v>2.5</v>
      </c>
      <c r="B59" s="1">
        <v>12657000</v>
      </c>
      <c r="C59">
        <v>44.21</v>
      </c>
      <c r="E59" s="5">
        <f t="shared" si="1"/>
        <v>23400114.104127783</v>
      </c>
      <c r="F59" s="5">
        <f t="shared" si="2"/>
        <v>38570724.853958383</v>
      </c>
      <c r="H59" s="1">
        <f t="shared" si="3"/>
        <v>17104578.0629672</v>
      </c>
      <c r="I59" s="5">
        <f t="shared" si="4"/>
        <v>10377017.281678522</v>
      </c>
      <c r="J59">
        <f t="shared" si="5"/>
        <v>20006225.990335945</v>
      </c>
      <c r="K59">
        <f t="shared" si="6"/>
        <v>31.244379787689979</v>
      </c>
      <c r="L59">
        <f t="shared" si="7"/>
        <v>0.58064517581859409</v>
      </c>
      <c r="M59">
        <f t="shared" si="7"/>
        <v>0.29327347234358792</v>
      </c>
    </row>
    <row r="60" spans="1:13">
      <c r="A60">
        <v>1.56</v>
      </c>
      <c r="B60" s="1">
        <v>10622000</v>
      </c>
      <c r="C60">
        <v>44.19</v>
      </c>
      <c r="E60" s="5">
        <f t="shared" si="1"/>
        <v>23400114.104127783</v>
      </c>
      <c r="F60" s="5">
        <f t="shared" si="2"/>
        <v>24068132.308870032</v>
      </c>
      <c r="H60" s="1">
        <f t="shared" si="3"/>
        <v>12029300.455453757</v>
      </c>
      <c r="I60" s="5">
        <f t="shared" si="4"/>
        <v>11695423.626482038</v>
      </c>
      <c r="J60">
        <f t="shared" si="5"/>
        <v>16777574.414987832</v>
      </c>
      <c r="K60">
        <f t="shared" si="6"/>
        <v>44.193732648122321</v>
      </c>
      <c r="L60">
        <f t="shared" si="7"/>
        <v>0.5795118070973293</v>
      </c>
      <c r="M60">
        <f t="shared" si="7"/>
        <v>8.4468162985363478E-5</v>
      </c>
    </row>
    <row r="61" spans="1:13">
      <c r="A61">
        <v>0.97</v>
      </c>
      <c r="B61" s="1">
        <v>8600300</v>
      </c>
      <c r="C61">
        <v>44.88</v>
      </c>
      <c r="E61" s="5">
        <f t="shared" si="1"/>
        <v>23400114.104127783</v>
      </c>
      <c r="F61" s="5">
        <f t="shared" si="2"/>
        <v>14965441.243335852</v>
      </c>
      <c r="H61" s="1">
        <f t="shared" si="3"/>
        <v>6792729.7781143617</v>
      </c>
      <c r="I61" s="5">
        <f t="shared" si="4"/>
        <v>10621180.445124783</v>
      </c>
      <c r="J61">
        <f t="shared" si="5"/>
        <v>12607563.281077856</v>
      </c>
      <c r="K61">
        <f t="shared" si="6"/>
        <v>57.39922852671112</v>
      </c>
      <c r="L61">
        <f t="shared" si="7"/>
        <v>0.4659445927558174</v>
      </c>
      <c r="M61">
        <f t="shared" si="7"/>
        <v>0.27894894221727085</v>
      </c>
    </row>
    <row r="62" spans="1:13">
      <c r="A62">
        <v>0.60499999999999998</v>
      </c>
      <c r="B62" s="1">
        <v>6843400</v>
      </c>
      <c r="C62">
        <v>45.81</v>
      </c>
      <c r="E62" s="5">
        <f t="shared" si="1"/>
        <v>23400114.104127783</v>
      </c>
      <c r="F62" s="5">
        <f t="shared" si="2"/>
        <v>9334115.414657928</v>
      </c>
      <c r="H62" s="1">
        <f t="shared" si="3"/>
        <v>3212195.235331025</v>
      </c>
      <c r="I62" s="5">
        <f t="shared" si="4"/>
        <v>8052796.8310145661</v>
      </c>
      <c r="J62">
        <f t="shared" si="5"/>
        <v>8669817.4739426654</v>
      </c>
      <c r="K62">
        <f t="shared" si="6"/>
        <v>68.25334488980063</v>
      </c>
      <c r="L62">
        <f t="shared" si="7"/>
        <v>0.26688743518465463</v>
      </c>
      <c r="M62">
        <f t="shared" si="7"/>
        <v>0.48992239445100688</v>
      </c>
    </row>
    <row r="63" spans="1:13">
      <c r="A63">
        <v>0.3765</v>
      </c>
      <c r="B63" s="1">
        <v>5382200</v>
      </c>
      <c r="C63">
        <v>46.94</v>
      </c>
      <c r="E63" s="5">
        <f t="shared" si="1"/>
        <v>23400114.104127783</v>
      </c>
      <c r="F63" s="5">
        <f t="shared" si="2"/>
        <v>5808751.1630061325</v>
      </c>
      <c r="H63" s="1">
        <f t="shared" si="3"/>
        <v>1358244.7014052547</v>
      </c>
      <c r="I63" s="5">
        <f t="shared" si="4"/>
        <v>5471585.905869931</v>
      </c>
      <c r="J63">
        <f t="shared" si="5"/>
        <v>5637648.5341150807</v>
      </c>
      <c r="K63">
        <f t="shared" si="6"/>
        <v>76.058919407773828</v>
      </c>
      <c r="L63">
        <f t="shared" si="7"/>
        <v>4.7461732026881337E-2</v>
      </c>
      <c r="M63">
        <f t="shared" si="7"/>
        <v>0.62034340451158565</v>
      </c>
    </row>
    <row r="64" spans="1:13">
      <c r="A64">
        <v>0.23449999999999999</v>
      </c>
      <c r="B64" s="1">
        <v>4194600</v>
      </c>
      <c r="C64">
        <v>48.18</v>
      </c>
      <c r="E64" s="5">
        <f t="shared" si="1"/>
        <v>23400114.104127783</v>
      </c>
      <c r="F64" s="5">
        <f t="shared" si="2"/>
        <v>3617933.9913012963</v>
      </c>
      <c r="H64" s="1">
        <f t="shared" si="3"/>
        <v>546315.74707329634</v>
      </c>
      <c r="I64" s="5">
        <f t="shared" si="4"/>
        <v>3533467.1249208893</v>
      </c>
      <c r="J64">
        <f t="shared" si="5"/>
        <v>3575451.1349474415</v>
      </c>
      <c r="K64">
        <f t="shared" si="6"/>
        <v>81.210988129865839</v>
      </c>
      <c r="L64">
        <f t="shared" si="7"/>
        <v>0.14760617580998389</v>
      </c>
      <c r="M64">
        <f t="shared" si="7"/>
        <v>0.68557468098517726</v>
      </c>
    </row>
    <row r="65" spans="1:13">
      <c r="A65">
        <v>0.14599999999999999</v>
      </c>
      <c r="B65" s="1">
        <v>3242200</v>
      </c>
      <c r="C65">
        <v>49.5</v>
      </c>
      <c r="E65" s="5">
        <f t="shared" si="1"/>
        <v>23400114.104127783</v>
      </c>
      <c r="F65" s="5">
        <f t="shared" si="2"/>
        <v>2252530.3314711694</v>
      </c>
      <c r="H65" s="1">
        <f t="shared" si="3"/>
        <v>214841.19402098036</v>
      </c>
      <c r="I65" s="5">
        <f t="shared" si="4"/>
        <v>2231849.3935993165</v>
      </c>
      <c r="J65">
        <f t="shared" si="5"/>
        <v>2242166.0184647338</v>
      </c>
      <c r="K65">
        <f t="shared" si="6"/>
        <v>84.50156329899923</v>
      </c>
      <c r="L65">
        <f t="shared" si="7"/>
        <v>0.30844302681366548</v>
      </c>
      <c r="M65">
        <f t="shared" si="7"/>
        <v>0.70710228886867132</v>
      </c>
    </row>
    <row r="66" spans="1:13">
      <c r="A66">
        <v>9.0999999999999998E-2</v>
      </c>
      <c r="B66" s="1">
        <v>2489100</v>
      </c>
      <c r="C66">
        <v>50.88</v>
      </c>
      <c r="E66" s="5">
        <f t="shared" si="1"/>
        <v>23400114.104127783</v>
      </c>
      <c r="F66" s="5">
        <f t="shared" si="2"/>
        <v>1403974.3846840851</v>
      </c>
      <c r="H66" s="1">
        <f t="shared" si="3"/>
        <v>83934.36568807211</v>
      </c>
      <c r="I66" s="5">
        <f t="shared" si="4"/>
        <v>1398938.4391798719</v>
      </c>
      <c r="J66">
        <f t="shared" si="5"/>
        <v>1401454.1499308762</v>
      </c>
      <c r="K66">
        <f t="shared" si="6"/>
        <v>86.566448835414704</v>
      </c>
      <c r="L66">
        <f t="shared" ref="L66:M81" si="8">ABS((J66-B66)/B66)</f>
        <v>0.43696350089153663</v>
      </c>
      <c r="M66">
        <f t="shared" si="8"/>
        <v>0.70138460761428256</v>
      </c>
    </row>
    <row r="67" spans="1:13">
      <c r="A67">
        <v>5.6500000000000002E-2</v>
      </c>
      <c r="B67" s="1">
        <v>1899900</v>
      </c>
      <c r="C67">
        <v>52.3</v>
      </c>
      <c r="E67" s="5">
        <f t="shared" ref="E67:E96" si="9">$P$1</f>
        <v>23400114.104127783</v>
      </c>
      <c r="F67" s="5">
        <f t="shared" ref="F67:F96" si="10">A67*$P$2</f>
        <v>871698.38169945951</v>
      </c>
      <c r="H67" s="1">
        <f t="shared" ref="H67:H96" si="11">E67*F67^2/(E67^2+F67^2)</f>
        <v>32427.409080158712</v>
      </c>
      <c r="I67" s="5">
        <f t="shared" ref="I67:I96" si="12">E67^2*F67/(E67^2+F67^2)</f>
        <v>870490.39955492399</v>
      </c>
      <c r="J67">
        <f t="shared" ref="J67:J96" si="13">(H67^2+I67^2)^0.5</f>
        <v>871094.18123239884</v>
      </c>
      <c r="K67">
        <f t="shared" ref="K67:K96" si="14">DEGREES(ATAN(I67/H67))</f>
        <v>87.866610628497497</v>
      </c>
      <c r="L67">
        <f t="shared" si="8"/>
        <v>0.54150524699594782</v>
      </c>
      <c r="M67">
        <f t="shared" si="8"/>
        <v>0.68004991641486623</v>
      </c>
    </row>
    <row r="68" spans="1:13">
      <c r="A68">
        <v>3.5349999999999999E-2</v>
      </c>
      <c r="B68" s="1">
        <v>1439200</v>
      </c>
      <c r="C68">
        <v>53.75</v>
      </c>
      <c r="E68" s="5">
        <f t="shared" si="9"/>
        <v>23400114.104127783</v>
      </c>
      <c r="F68" s="5">
        <f t="shared" si="10"/>
        <v>545390.04943497153</v>
      </c>
      <c r="H68" s="1">
        <f t="shared" si="11"/>
        <v>12704.588125533088</v>
      </c>
      <c r="I68" s="5">
        <f t="shared" si="12"/>
        <v>545093.941650411</v>
      </c>
      <c r="J68">
        <f t="shared" si="13"/>
        <v>545241.97544156585</v>
      </c>
      <c r="K68">
        <f t="shared" si="14"/>
        <v>88.664840204993112</v>
      </c>
      <c r="L68">
        <f t="shared" si="8"/>
        <v>0.62114926664704984</v>
      </c>
      <c r="M68">
        <f t="shared" si="8"/>
        <v>0.64957842241847652</v>
      </c>
    </row>
    <row r="69" spans="1:13">
      <c r="A69">
        <v>2.205E-2</v>
      </c>
      <c r="B69" s="1">
        <v>1080600</v>
      </c>
      <c r="C69">
        <v>55.23</v>
      </c>
      <c r="E69" s="5">
        <f t="shared" si="9"/>
        <v>23400114.104127783</v>
      </c>
      <c r="F69" s="5">
        <f t="shared" si="10"/>
        <v>340193.79321191297</v>
      </c>
      <c r="H69" s="1">
        <f t="shared" si="11"/>
        <v>4944.7349211127485</v>
      </c>
      <c r="I69" s="5">
        <f t="shared" si="12"/>
        <v>340121.90603556175</v>
      </c>
      <c r="J69">
        <f t="shared" si="13"/>
        <v>340157.847724705</v>
      </c>
      <c r="K69">
        <f t="shared" si="14"/>
        <v>89.167085450059702</v>
      </c>
      <c r="L69">
        <f t="shared" si="8"/>
        <v>0.68521391104506291</v>
      </c>
      <c r="M69">
        <f t="shared" si="8"/>
        <v>0.61446832247075334</v>
      </c>
    </row>
    <row r="70" spans="1:13">
      <c r="A70">
        <v>1.37E-2</v>
      </c>
      <c r="B70">
        <v>807040</v>
      </c>
      <c r="C70">
        <v>56.73</v>
      </c>
      <c r="E70" s="5">
        <f t="shared" si="9"/>
        <v>23400114.104127783</v>
      </c>
      <c r="F70" s="5">
        <f t="shared" si="10"/>
        <v>211367.57219969196</v>
      </c>
      <c r="H70" s="1">
        <f t="shared" si="11"/>
        <v>1909.0764048722649</v>
      </c>
      <c r="I70" s="5">
        <f t="shared" si="12"/>
        <v>211350.32797417042</v>
      </c>
      <c r="J70">
        <f t="shared" si="13"/>
        <v>211358.94991106729</v>
      </c>
      <c r="K70">
        <f t="shared" si="14"/>
        <v>89.482475153416587</v>
      </c>
      <c r="L70">
        <f t="shared" si="8"/>
        <v>0.73810597998727789</v>
      </c>
      <c r="M70">
        <f t="shared" si="8"/>
        <v>0.5773395937496314</v>
      </c>
    </row>
    <row r="71" spans="1:13">
      <c r="A71">
        <v>8.5500000000000003E-3</v>
      </c>
      <c r="B71">
        <v>598570</v>
      </c>
      <c r="C71">
        <v>58.24</v>
      </c>
      <c r="E71" s="5">
        <f t="shared" si="9"/>
        <v>23400114.104127783</v>
      </c>
      <c r="F71" s="5">
        <f t="shared" si="10"/>
        <v>131911.87900053768</v>
      </c>
      <c r="H71" s="1">
        <f t="shared" si="11"/>
        <v>743.59427454102308</v>
      </c>
      <c r="I71" s="5">
        <f t="shared" si="12"/>
        <v>131907.68718687675</v>
      </c>
      <c r="J71">
        <f t="shared" si="13"/>
        <v>131909.78307705635</v>
      </c>
      <c r="K71">
        <f t="shared" si="14"/>
        <v>89.677013802497797</v>
      </c>
      <c r="L71">
        <f t="shared" si="8"/>
        <v>0.7796251347761225</v>
      </c>
      <c r="M71">
        <f t="shared" si="8"/>
        <v>0.53978389083959122</v>
      </c>
    </row>
    <row r="72" spans="1:13">
      <c r="A72">
        <v>5.3499999999999997E-3</v>
      </c>
      <c r="B72">
        <v>439590</v>
      </c>
      <c r="C72">
        <v>59.79</v>
      </c>
      <c r="E72" s="5">
        <f t="shared" si="9"/>
        <v>23400114.104127783</v>
      </c>
      <c r="F72" s="5">
        <f t="shared" si="10"/>
        <v>82541.351187470937</v>
      </c>
      <c r="H72" s="1">
        <f t="shared" si="11"/>
        <v>291.15199417395758</v>
      </c>
      <c r="I72" s="5">
        <f t="shared" si="12"/>
        <v>82540.324180555792</v>
      </c>
      <c r="J72">
        <f t="shared" si="13"/>
        <v>82540.837682416051</v>
      </c>
      <c r="K72">
        <f t="shared" si="14"/>
        <v>89.797896222949191</v>
      </c>
      <c r="L72">
        <f t="shared" si="8"/>
        <v>0.81223222165559705</v>
      </c>
      <c r="M72">
        <f t="shared" si="8"/>
        <v>0.50188821245942783</v>
      </c>
    </row>
    <row r="73" spans="1:13">
      <c r="A73">
        <v>3.32E-3</v>
      </c>
      <c r="B73">
        <v>319520</v>
      </c>
      <c r="C73">
        <v>61.38</v>
      </c>
      <c r="E73" s="5">
        <f t="shared" si="9"/>
        <v>23400114.104127783</v>
      </c>
      <c r="F73" s="5">
        <f t="shared" si="10"/>
        <v>51221.922606056738</v>
      </c>
      <c r="H73" s="1">
        <f t="shared" si="11"/>
        <v>112.12222181195219</v>
      </c>
      <c r="I73" s="5">
        <f t="shared" si="12"/>
        <v>51221.677174955745</v>
      </c>
      <c r="J73">
        <f t="shared" si="13"/>
        <v>51221.799890359245</v>
      </c>
      <c r="K73">
        <f t="shared" si="14"/>
        <v>89.874582009155361</v>
      </c>
      <c r="L73">
        <f t="shared" si="8"/>
        <v>0.8396914124613194</v>
      </c>
      <c r="M73">
        <f t="shared" si="8"/>
        <v>0.46423235596538542</v>
      </c>
    </row>
    <row r="74" spans="1:13">
      <c r="A74">
        <v>2.0699999999999998E-3</v>
      </c>
      <c r="B74">
        <v>229330</v>
      </c>
      <c r="C74">
        <v>63</v>
      </c>
      <c r="E74" s="5">
        <f t="shared" si="9"/>
        <v>23400114.104127783</v>
      </c>
      <c r="F74" s="5">
        <f t="shared" si="10"/>
        <v>31936.56017907754</v>
      </c>
      <c r="H74" s="1">
        <f t="shared" si="11"/>
        <v>43.587051400631196</v>
      </c>
      <c r="I74" s="5">
        <f t="shared" si="12"/>
        <v>31936.500691312485</v>
      </c>
      <c r="J74">
        <f t="shared" si="13"/>
        <v>31936.530435181161</v>
      </c>
      <c r="K74">
        <f t="shared" si="14"/>
        <v>89.921802561895618</v>
      </c>
      <c r="L74">
        <f t="shared" si="8"/>
        <v>0.8607398489723056</v>
      </c>
      <c r="M74">
        <f t="shared" si="8"/>
        <v>0.42733019939516853</v>
      </c>
    </row>
    <row r="75" spans="1:13">
      <c r="A75">
        <v>1.2899999999999999E-3</v>
      </c>
      <c r="B75">
        <v>163310</v>
      </c>
      <c r="C75">
        <v>64.650000000000006</v>
      </c>
      <c r="E75" s="5">
        <f t="shared" si="9"/>
        <v>23400114.104127783</v>
      </c>
      <c r="F75" s="5">
        <f t="shared" si="10"/>
        <v>19902.494024642525</v>
      </c>
      <c r="H75" s="1">
        <f t="shared" si="11"/>
        <v>16.927651723948539</v>
      </c>
      <c r="I75" s="5">
        <f t="shared" si="12"/>
        <v>19902.479627170542</v>
      </c>
      <c r="J75">
        <f t="shared" si="13"/>
        <v>19902.486825905235</v>
      </c>
      <c r="K75">
        <f t="shared" si="14"/>
        <v>89.951268244703826</v>
      </c>
      <c r="L75">
        <f t="shared" si="8"/>
        <v>0.87813062993138669</v>
      </c>
      <c r="M75">
        <f t="shared" si="8"/>
        <v>0.39135759079201576</v>
      </c>
    </row>
    <row r="76" spans="1:13">
      <c r="A76" s="1">
        <v>8.0500000000000005E-4</v>
      </c>
      <c r="B76">
        <v>116250</v>
      </c>
      <c r="C76">
        <v>66.28</v>
      </c>
      <c r="E76" s="5">
        <f t="shared" si="9"/>
        <v>23400114.104127783</v>
      </c>
      <c r="F76" s="5">
        <f t="shared" si="10"/>
        <v>12419.773402974601</v>
      </c>
      <c r="H76" s="1">
        <f t="shared" si="11"/>
        <v>6.5918793063124603</v>
      </c>
      <c r="I76" s="5">
        <f t="shared" si="12"/>
        <v>12419.769904288785</v>
      </c>
      <c r="J76">
        <f t="shared" si="13"/>
        <v>12419.771653631569</v>
      </c>
      <c r="K76">
        <f t="shared" si="14"/>
        <v>89.969589869155655</v>
      </c>
      <c r="L76">
        <f t="shared" si="8"/>
        <v>0.89316325459241663</v>
      </c>
      <c r="M76">
        <f t="shared" si="8"/>
        <v>0.35741686585931887</v>
      </c>
    </row>
    <row r="77" spans="1:13">
      <c r="A77" s="1">
        <v>5.0000000000000001E-4</v>
      </c>
      <c r="B77">
        <v>81740</v>
      </c>
      <c r="C77">
        <v>67.95</v>
      </c>
      <c r="E77" s="5">
        <f t="shared" si="9"/>
        <v>23400114.104127783</v>
      </c>
      <c r="F77" s="5">
        <f t="shared" si="10"/>
        <v>7714.1449707916772</v>
      </c>
      <c r="H77" s="1">
        <f t="shared" si="11"/>
        <v>2.5430656405521437</v>
      </c>
      <c r="I77" s="5">
        <f t="shared" si="12"/>
        <v>7714.1441324377729</v>
      </c>
      <c r="J77">
        <f t="shared" si="13"/>
        <v>7714.1445516147141</v>
      </c>
      <c r="K77">
        <f t="shared" si="14"/>
        <v>89.981111718883071</v>
      </c>
      <c r="L77">
        <f t="shared" si="8"/>
        <v>0.90562583127459373</v>
      </c>
    </row>
    <row r="78" spans="1:13">
      <c r="A78">
        <v>0.2</v>
      </c>
      <c r="B78" s="1">
        <v>3026700</v>
      </c>
      <c r="C78">
        <v>66.41</v>
      </c>
      <c r="E78" s="5">
        <f t="shared" si="9"/>
        <v>23400114.104127783</v>
      </c>
      <c r="F78" s="5">
        <f t="shared" si="10"/>
        <v>3085657.988316671</v>
      </c>
      <c r="H78" s="1">
        <f t="shared" si="11"/>
        <v>399936.29440183059</v>
      </c>
      <c r="I78" s="5">
        <f t="shared" si="12"/>
        <v>3032920.3556646542</v>
      </c>
      <c r="J78">
        <f t="shared" si="13"/>
        <v>3059175.5300055733</v>
      </c>
      <c r="K78">
        <f t="shared" si="14"/>
        <v>82.488027599100718</v>
      </c>
      <c r="L78">
        <f t="shared" si="8"/>
        <v>1.0729682494324939E-2</v>
      </c>
    </row>
    <row r="79" spans="1:13">
      <c r="A79">
        <v>0.12479999999999999</v>
      </c>
      <c r="B79" s="1">
        <v>2700400</v>
      </c>
      <c r="C79">
        <v>58.75</v>
      </c>
      <c r="E79" s="5">
        <f t="shared" si="9"/>
        <v>23400114.104127783</v>
      </c>
      <c r="F79" s="5">
        <f t="shared" si="10"/>
        <v>1925450.5847096024</v>
      </c>
      <c r="H79" s="1">
        <f t="shared" si="11"/>
        <v>157367.93413864475</v>
      </c>
      <c r="I79" s="5">
        <f t="shared" si="12"/>
        <v>1912501.7512358227</v>
      </c>
      <c r="J79">
        <f t="shared" si="13"/>
        <v>1918965.2459529208</v>
      </c>
      <c r="K79">
        <f t="shared" si="14"/>
        <v>85.296081918824186</v>
      </c>
      <c r="L79">
        <f t="shared" si="8"/>
        <v>0.2893774085495035</v>
      </c>
      <c r="M79">
        <f t="shared" si="8"/>
        <v>0.45184820287360317</v>
      </c>
    </row>
    <row r="80" spans="1:13">
      <c r="A80">
        <v>7.7600000000000002E-2</v>
      </c>
      <c r="B80" s="1">
        <v>2182800</v>
      </c>
      <c r="C80">
        <v>56.54</v>
      </c>
      <c r="E80" s="5">
        <f t="shared" si="9"/>
        <v>23400114.104127783</v>
      </c>
      <c r="F80" s="5">
        <f t="shared" si="10"/>
        <v>1197235.2994668684</v>
      </c>
      <c r="H80" s="1">
        <f t="shared" si="11"/>
        <v>61095.000900252635</v>
      </c>
      <c r="I80" s="5">
        <f t="shared" si="12"/>
        <v>1194109.4560896414</v>
      </c>
      <c r="J80">
        <f t="shared" si="13"/>
        <v>1195671.3562922301</v>
      </c>
      <c r="K80">
        <f t="shared" si="14"/>
        <v>87.071092568724652</v>
      </c>
      <c r="L80">
        <f t="shared" si="8"/>
        <v>0.45223045799329759</v>
      </c>
      <c r="M80">
        <f t="shared" si="8"/>
        <v>0.53999102526927223</v>
      </c>
    </row>
    <row r="81" spans="1:13">
      <c r="A81">
        <v>4.8399999999999999E-2</v>
      </c>
      <c r="B81" s="1">
        <v>1681600</v>
      </c>
      <c r="C81">
        <v>56.18</v>
      </c>
      <c r="E81" s="5">
        <f t="shared" si="9"/>
        <v>23400114.104127783</v>
      </c>
      <c r="F81" s="5">
        <f t="shared" si="10"/>
        <v>746729.23317263427</v>
      </c>
      <c r="H81" s="1">
        <f t="shared" si="11"/>
        <v>23804.896635519526</v>
      </c>
      <c r="I81" s="5">
        <f t="shared" si="12"/>
        <v>745969.58678239479</v>
      </c>
      <c r="J81">
        <f t="shared" si="13"/>
        <v>746349.31332997466</v>
      </c>
      <c r="K81">
        <f t="shared" si="14"/>
        <v>88.172234578641024</v>
      </c>
      <c r="L81">
        <f t="shared" si="8"/>
        <v>0.55616715429949171</v>
      </c>
      <c r="M81">
        <f t="shared" si="8"/>
        <v>0.56945949766181958</v>
      </c>
    </row>
    <row r="82" spans="1:13">
      <c r="A82">
        <v>3.0120000000000001E-2</v>
      </c>
      <c r="B82" s="1">
        <v>1265100</v>
      </c>
      <c r="C82">
        <v>56.82</v>
      </c>
      <c r="E82" s="5">
        <f t="shared" si="9"/>
        <v>23400114.104127783</v>
      </c>
      <c r="F82" s="5">
        <f t="shared" si="10"/>
        <v>464700.09304049064</v>
      </c>
      <c r="H82" s="1">
        <f t="shared" si="11"/>
        <v>9224.7860533302246</v>
      </c>
      <c r="I82" s="5">
        <f t="shared" si="12"/>
        <v>464516.89910741046</v>
      </c>
      <c r="J82">
        <f t="shared" si="13"/>
        <v>464608.48704483849</v>
      </c>
      <c r="K82">
        <f t="shared" si="14"/>
        <v>88.862319446227531</v>
      </c>
      <c r="L82">
        <f t="shared" ref="L82:M101" si="15">ABS((J82-B82)/B82)</f>
        <v>0.6327495952534673</v>
      </c>
      <c r="M82">
        <f t="shared" si="15"/>
        <v>0.56392677659675339</v>
      </c>
    </row>
    <row r="83" spans="1:13">
      <c r="A83">
        <v>1.8759999999999999E-2</v>
      </c>
      <c r="B83">
        <v>938140</v>
      </c>
      <c r="C83">
        <v>57.86</v>
      </c>
      <c r="E83" s="5">
        <f t="shared" si="9"/>
        <v>23400114.104127783</v>
      </c>
      <c r="F83" s="5">
        <f t="shared" si="10"/>
        <v>289434.7193041037</v>
      </c>
      <c r="H83" s="1">
        <f t="shared" si="11"/>
        <v>3579.4544381987134</v>
      </c>
      <c r="I83" s="5">
        <f t="shared" si="12"/>
        <v>289390.44522979914</v>
      </c>
      <c r="J83">
        <f t="shared" si="13"/>
        <v>289412.58142032544</v>
      </c>
      <c r="K83">
        <f t="shared" si="14"/>
        <v>89.291347804433229</v>
      </c>
      <c r="L83">
        <f t="shared" si="15"/>
        <v>0.69150384652575791</v>
      </c>
      <c r="M83">
        <f t="shared" si="15"/>
        <v>0.5432310370624478</v>
      </c>
    </row>
    <row r="84" spans="1:13">
      <c r="A84">
        <v>1.1679999999999999E-2</v>
      </c>
      <c r="B84">
        <v>689840</v>
      </c>
      <c r="C84">
        <v>59.14</v>
      </c>
      <c r="E84" s="5">
        <f t="shared" si="9"/>
        <v>23400114.104127783</v>
      </c>
      <c r="F84" s="5">
        <f t="shared" si="10"/>
        <v>180202.42651769356</v>
      </c>
      <c r="H84" s="1">
        <f t="shared" si="11"/>
        <v>1387.6423299879398</v>
      </c>
      <c r="I84" s="5">
        <f t="shared" si="12"/>
        <v>180191.74039394688</v>
      </c>
      <c r="J84">
        <f t="shared" si="13"/>
        <v>180197.08337660608</v>
      </c>
      <c r="K84">
        <f t="shared" si="14"/>
        <v>89.558778459080784</v>
      </c>
      <c r="L84">
        <f t="shared" si="15"/>
        <v>0.73878423492896017</v>
      </c>
      <c r="M84">
        <f t="shared" si="15"/>
        <v>0.51435201993711166</v>
      </c>
    </row>
    <row r="85" spans="1:13">
      <c r="A85">
        <v>7.28E-3</v>
      </c>
      <c r="B85">
        <v>504060</v>
      </c>
      <c r="C85">
        <v>60.49</v>
      </c>
      <c r="E85" s="5">
        <f t="shared" si="9"/>
        <v>23400114.104127783</v>
      </c>
      <c r="F85" s="5">
        <f t="shared" si="10"/>
        <v>112317.95077472682</v>
      </c>
      <c r="H85" s="1">
        <f t="shared" si="11"/>
        <v>539.10127844737428</v>
      </c>
      <c r="I85" s="5">
        <f t="shared" si="12"/>
        <v>112315.36314841927</v>
      </c>
      <c r="J85">
        <f t="shared" si="13"/>
        <v>112316.65695412111</v>
      </c>
      <c r="K85">
        <f t="shared" si="14"/>
        <v>89.724988728950805</v>
      </c>
      <c r="L85">
        <f t="shared" si="15"/>
        <v>0.77717601683505722</v>
      </c>
      <c r="M85">
        <f t="shared" si="15"/>
        <v>0.48330283896430487</v>
      </c>
    </row>
    <row r="86" spans="1:13">
      <c r="A86">
        <v>4.5199999999999997E-3</v>
      </c>
      <c r="B86">
        <v>365390</v>
      </c>
      <c r="C86">
        <v>61.85</v>
      </c>
      <c r="E86" s="5">
        <f t="shared" si="9"/>
        <v>23400114.104127783</v>
      </c>
      <c r="F86" s="5">
        <f t="shared" si="10"/>
        <v>69735.870535956754</v>
      </c>
      <c r="H86" s="1">
        <f t="shared" si="11"/>
        <v>207.8215699111218</v>
      </c>
      <c r="I86" s="5">
        <f t="shared" si="12"/>
        <v>69735.25119632321</v>
      </c>
      <c r="J86">
        <f t="shared" si="13"/>
        <v>69735.560865452411</v>
      </c>
      <c r="K86">
        <f t="shared" si="14"/>
        <v>89.829250438008827</v>
      </c>
      <c r="L86">
        <f t="shared" si="15"/>
        <v>0.80914759335107034</v>
      </c>
      <c r="M86">
        <f t="shared" si="15"/>
        <v>0.45237268291040944</v>
      </c>
    </row>
    <row r="87" spans="1:13">
      <c r="A87">
        <v>2.8300000000000001E-3</v>
      </c>
      <c r="B87">
        <v>263650</v>
      </c>
      <c r="C87">
        <v>63.24</v>
      </c>
      <c r="E87" s="5">
        <f t="shared" si="9"/>
        <v>23400114.104127783</v>
      </c>
      <c r="F87" s="5">
        <f t="shared" si="10"/>
        <v>43662.060534680895</v>
      </c>
      <c r="H87" s="1">
        <f t="shared" si="11"/>
        <v>81.468358852201234</v>
      </c>
      <c r="I87" s="5">
        <f t="shared" si="12"/>
        <v>43661.908523609491</v>
      </c>
      <c r="J87">
        <f t="shared" si="13"/>
        <v>43661.98452907904</v>
      </c>
      <c r="K87">
        <f t="shared" si="14"/>
        <v>89.893092449073194</v>
      </c>
      <c r="L87">
        <f t="shared" si="15"/>
        <v>0.83439414174443749</v>
      </c>
      <c r="M87">
        <f t="shared" si="15"/>
        <v>0.42145939989046793</v>
      </c>
    </row>
    <row r="88" spans="1:13">
      <c r="A88">
        <v>1.7600000000000001E-3</v>
      </c>
      <c r="B88">
        <v>188630</v>
      </c>
      <c r="C88">
        <v>64.64</v>
      </c>
      <c r="E88" s="5">
        <f t="shared" si="9"/>
        <v>23400114.104127783</v>
      </c>
      <c r="F88" s="5">
        <f t="shared" si="10"/>
        <v>27153.790297186704</v>
      </c>
      <c r="H88" s="1">
        <f t="shared" si="11"/>
        <v>31.509561507639095</v>
      </c>
      <c r="I88" s="5">
        <f t="shared" si="12"/>
        <v>27153.753733090405</v>
      </c>
      <c r="J88">
        <f t="shared" si="13"/>
        <v>27153.772015132399</v>
      </c>
      <c r="K88">
        <f t="shared" si="14"/>
        <v>89.933513277902591</v>
      </c>
      <c r="L88">
        <f t="shared" si="15"/>
        <v>0.85604743670077721</v>
      </c>
      <c r="M88">
        <f t="shared" si="15"/>
        <v>0.39129816333388906</v>
      </c>
    </row>
    <row r="89" spans="1:13">
      <c r="A89">
        <v>1.1000000000000001E-3</v>
      </c>
      <c r="B89">
        <v>134050</v>
      </c>
      <c r="C89">
        <v>66.05</v>
      </c>
      <c r="E89" s="5">
        <f t="shared" si="9"/>
        <v>23400114.104127783</v>
      </c>
      <c r="F89" s="5">
        <f t="shared" si="10"/>
        <v>16971.118935741692</v>
      </c>
      <c r="H89" s="1">
        <f t="shared" si="11"/>
        <v>12.308432563698132</v>
      </c>
      <c r="I89" s="5">
        <f t="shared" si="12"/>
        <v>16971.110008953045</v>
      </c>
      <c r="J89">
        <f t="shared" si="13"/>
        <v>16971.114472346781</v>
      </c>
      <c r="K89">
        <f t="shared" si="14"/>
        <v>89.958445787323242</v>
      </c>
      <c r="L89">
        <f t="shared" si="15"/>
        <v>0.87339713187357859</v>
      </c>
      <c r="M89">
        <f t="shared" si="15"/>
        <v>0.36197495514493938</v>
      </c>
    </row>
    <row r="90" spans="1:13">
      <c r="A90" s="1">
        <v>6.8400000000000004E-4</v>
      </c>
      <c r="B90">
        <v>94560</v>
      </c>
      <c r="C90">
        <v>67.510000000000005</v>
      </c>
      <c r="E90" s="5">
        <f t="shared" si="9"/>
        <v>23400114.104127783</v>
      </c>
      <c r="F90" s="5">
        <f t="shared" si="10"/>
        <v>10552.950320043015</v>
      </c>
      <c r="H90" s="1">
        <f t="shared" si="11"/>
        <v>4.7591536225929527</v>
      </c>
      <c r="I90" s="5">
        <f t="shared" si="12"/>
        <v>10552.948173766656</v>
      </c>
      <c r="J90">
        <f t="shared" si="13"/>
        <v>10552.949246904782</v>
      </c>
      <c r="K90">
        <f t="shared" si="14"/>
        <v>89.974160832247733</v>
      </c>
      <c r="L90">
        <f t="shared" si="15"/>
        <v>0.8883994368982151</v>
      </c>
      <c r="M90">
        <f t="shared" si="15"/>
        <v>0.33275308594649278</v>
      </c>
    </row>
    <row r="91" spans="1:13">
      <c r="A91" s="1">
        <v>4.28E-4</v>
      </c>
      <c r="B91">
        <v>66115</v>
      </c>
      <c r="C91">
        <v>68.98</v>
      </c>
      <c r="E91" s="5">
        <f t="shared" si="9"/>
        <v>23400114.104127783</v>
      </c>
      <c r="F91" s="5">
        <f t="shared" si="10"/>
        <v>6603.3080949976757</v>
      </c>
      <c r="H91" s="1">
        <f t="shared" si="11"/>
        <v>1.8633957993190278</v>
      </c>
      <c r="I91" s="5">
        <f t="shared" si="12"/>
        <v>6603.3075691636341</v>
      </c>
      <c r="J91">
        <f t="shared" si="13"/>
        <v>6603.3078320806499</v>
      </c>
      <c r="K91">
        <f t="shared" si="14"/>
        <v>89.983831631207366</v>
      </c>
      <c r="L91">
        <f t="shared" si="15"/>
        <v>0.90012390785630114</v>
      </c>
      <c r="M91">
        <f t="shared" si="15"/>
        <v>0.30449161541326997</v>
      </c>
    </row>
    <row r="92" spans="1:13">
      <c r="A92" s="1">
        <v>2.656E-4</v>
      </c>
      <c r="B92">
        <v>45732</v>
      </c>
      <c r="C92">
        <v>70.510000000000005</v>
      </c>
      <c r="E92" s="5">
        <f t="shared" si="9"/>
        <v>23400114.104127783</v>
      </c>
      <c r="F92" s="5">
        <f t="shared" si="10"/>
        <v>4097.7538084845391</v>
      </c>
      <c r="H92" s="1">
        <f t="shared" si="11"/>
        <v>0.71758563592039704</v>
      </c>
      <c r="I92" s="5">
        <f t="shared" si="12"/>
        <v>4097.7536828232169</v>
      </c>
      <c r="J92">
        <f t="shared" si="13"/>
        <v>4097.7537456538776</v>
      </c>
      <c r="K92">
        <f t="shared" si="14"/>
        <v>89.989966544809775</v>
      </c>
      <c r="L92">
        <f t="shared" si="15"/>
        <v>0.91039635822500919</v>
      </c>
      <c r="M92">
        <f t="shared" si="15"/>
        <v>0.27627239462217795</v>
      </c>
    </row>
    <row r="93" spans="1:13">
      <c r="A93" s="1">
        <v>1.6559999999999999E-4</v>
      </c>
      <c r="B93">
        <v>31277</v>
      </c>
      <c r="C93">
        <v>72.09</v>
      </c>
      <c r="E93" s="5">
        <f t="shared" si="9"/>
        <v>23400114.104127783</v>
      </c>
      <c r="F93" s="5">
        <f t="shared" si="10"/>
        <v>2554.9248143262034</v>
      </c>
      <c r="H93" s="1">
        <f t="shared" si="11"/>
        <v>0.27895764524887251</v>
      </c>
      <c r="I93" s="5">
        <f t="shared" si="12"/>
        <v>2554.9247838684114</v>
      </c>
      <c r="J93">
        <f t="shared" si="13"/>
        <v>2554.9247990973072</v>
      </c>
      <c r="K93">
        <f t="shared" si="14"/>
        <v>89.993744201092312</v>
      </c>
      <c r="L93">
        <f t="shared" si="15"/>
        <v>0.91831298401070083</v>
      </c>
      <c r="M93">
        <f t="shared" si="15"/>
        <v>0.24835267306273143</v>
      </c>
    </row>
    <row r="94" spans="1:13">
      <c r="A94" s="1">
        <v>1.032E-4</v>
      </c>
      <c r="B94">
        <v>21258</v>
      </c>
      <c r="C94">
        <v>73.7</v>
      </c>
      <c r="E94" s="5">
        <f t="shared" si="9"/>
        <v>23400114.104127783</v>
      </c>
      <c r="F94" s="5">
        <f t="shared" si="10"/>
        <v>1592.1995219714022</v>
      </c>
      <c r="H94" s="1">
        <f t="shared" si="11"/>
        <v>0.10833704890275958</v>
      </c>
      <c r="I94" s="5">
        <f t="shared" si="12"/>
        <v>1592.1995145998912</v>
      </c>
      <c r="J94">
        <f t="shared" si="13"/>
        <v>1592.1995182856467</v>
      </c>
      <c r="K94">
        <f t="shared" si="14"/>
        <v>89.996101458642258</v>
      </c>
      <c r="L94">
        <f t="shared" si="15"/>
        <v>0.92510116105533691</v>
      </c>
      <c r="M94">
        <f t="shared" si="15"/>
        <v>0.22111399536828025</v>
      </c>
    </row>
    <row r="95" spans="1:13">
      <c r="A95" s="1">
        <v>6.4399999999999993E-5</v>
      </c>
      <c r="B95">
        <v>14429</v>
      </c>
      <c r="C95">
        <v>75.290000000000006</v>
      </c>
      <c r="E95" s="5">
        <f t="shared" si="9"/>
        <v>23400114.104127783</v>
      </c>
      <c r="F95" s="5">
        <f t="shared" si="10"/>
        <v>993.5818722379679</v>
      </c>
      <c r="H95" s="1">
        <f t="shared" si="11"/>
        <v>4.2188039368830761E-2</v>
      </c>
      <c r="I95" s="5">
        <f t="shared" si="12"/>
        <v>993.58187044664032</v>
      </c>
      <c r="J95">
        <f t="shared" si="13"/>
        <v>993.58187134230411</v>
      </c>
      <c r="K95">
        <f t="shared" si="14"/>
        <v>89.997567189305485</v>
      </c>
      <c r="L95">
        <f t="shared" si="15"/>
        <v>0.93113993545344076</v>
      </c>
      <c r="M95">
        <f t="shared" si="15"/>
        <v>0.19534555969325909</v>
      </c>
    </row>
    <row r="96" spans="1:13">
      <c r="A96" s="1">
        <v>4.0000000000000003E-5</v>
      </c>
      <c r="B96">
        <v>9680.2999999999993</v>
      </c>
      <c r="C96">
        <v>76.900000000000006</v>
      </c>
      <c r="E96" s="5">
        <f t="shared" si="9"/>
        <v>23400114.104127783</v>
      </c>
      <c r="F96" s="5">
        <f t="shared" si="10"/>
        <v>617.13159766333422</v>
      </c>
      <c r="H96" s="1">
        <f t="shared" si="11"/>
        <v>1.6275621857007157E-2</v>
      </c>
      <c r="I96" s="5">
        <f t="shared" si="12"/>
        <v>617.13159723409694</v>
      </c>
      <c r="J96">
        <f t="shared" si="13"/>
        <v>617.13159744871552</v>
      </c>
      <c r="K96">
        <f t="shared" si="14"/>
        <v>89.998488937456258</v>
      </c>
      <c r="L96">
        <f t="shared" si="15"/>
        <v>0.93624871156382394</v>
      </c>
      <c r="M96">
        <f t="shared" si="15"/>
        <v>0.17033145562361837</v>
      </c>
    </row>
  </sheetData>
  <pageMargins left="0.7" right="0.7" top="0.75" bottom="0.75" header="0.3" footer="0.3"/>
  <pageSetup paperSize="9"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96"/>
  <sheetViews>
    <sheetView zoomScale="70" zoomScaleNormal="70" workbookViewId="0">
      <selection activeCell="K20" sqref="K20"/>
    </sheetView>
  </sheetViews>
  <sheetFormatPr defaultRowHeight="14.4"/>
  <cols>
    <col min="16" max="16" width="13.77734375" customWidth="1"/>
    <col min="19" max="19" width="10.109375" bestFit="1" customWidth="1"/>
  </cols>
  <sheetData>
    <row r="1" spans="1:23">
      <c r="A1" t="s">
        <v>19</v>
      </c>
      <c r="B1" t="s">
        <v>20</v>
      </c>
      <c r="C1" t="s">
        <v>21</v>
      </c>
      <c r="E1" t="s">
        <v>0</v>
      </c>
      <c r="F1" t="s">
        <v>1</v>
      </c>
      <c r="H1" t="s">
        <v>27</v>
      </c>
      <c r="I1" t="s">
        <v>28</v>
      </c>
      <c r="J1" t="s">
        <v>25</v>
      </c>
      <c r="K1" t="s">
        <v>24</v>
      </c>
      <c r="L1" t="s">
        <v>30</v>
      </c>
      <c r="M1" t="s">
        <v>31</v>
      </c>
      <c r="O1" t="s">
        <v>42</v>
      </c>
      <c r="P1" s="5">
        <f>10^Q1</f>
        <v>14384011.840359015</v>
      </c>
      <c r="Q1">
        <v>7.1578800318836242</v>
      </c>
      <c r="R1" s="5"/>
      <c r="S1" s="4">
        <f>P1/10^6</f>
        <v>14.384011840359015</v>
      </c>
      <c r="T1" s="8" t="s">
        <v>44</v>
      </c>
    </row>
    <row r="2" spans="1:23">
      <c r="A2">
        <v>30000</v>
      </c>
      <c r="B2" s="1">
        <v>216770000</v>
      </c>
      <c r="C2">
        <v>16.96</v>
      </c>
      <c r="E2" s="5">
        <f>$P$1</f>
        <v>14384011.840359015</v>
      </c>
      <c r="F2" s="5">
        <f>A2*$P$2</f>
        <v>1242413034921.5452</v>
      </c>
      <c r="H2" s="1">
        <f>E2*F2^2/(E2^2+F2^2)</f>
        <v>14384011.83843101</v>
      </c>
      <c r="I2" s="5">
        <f>E2^2*F2/(E2^2+F2^2)</f>
        <v>166.53060679528448</v>
      </c>
      <c r="J2">
        <f>(H2^2+I2^2)^0.5</f>
        <v>14384011.839395013</v>
      </c>
      <c r="K2">
        <f>DEGREES(ATAN(I2/H2))</f>
        <v>6.6334073107498885E-4</v>
      </c>
      <c r="L2">
        <f t="shared" ref="L2:M33" si="0">ABS((J2-B2)/B2)</f>
        <v>0.93364389980442397</v>
      </c>
      <c r="M2">
        <f t="shared" si="0"/>
        <v>0.99996088792859217</v>
      </c>
      <c r="O2" t="s">
        <v>43</v>
      </c>
      <c r="P2" s="5">
        <f>10^Q2</f>
        <v>41413767.830718175</v>
      </c>
      <c r="Q2">
        <v>7.6171447444760503</v>
      </c>
      <c r="R2" s="5"/>
      <c r="S2" s="4">
        <f>P2/10^6</f>
        <v>41.413767830718172</v>
      </c>
      <c r="T2" s="8" t="s">
        <v>45</v>
      </c>
    </row>
    <row r="3" spans="1:23">
      <c r="A3">
        <v>18720</v>
      </c>
      <c r="B3" s="1">
        <v>196370000</v>
      </c>
      <c r="C3">
        <v>17.75</v>
      </c>
      <c r="E3" s="5">
        <f t="shared" ref="E3:E66" si="1">$P$1</f>
        <v>14384011.840359015</v>
      </c>
      <c r="F3" s="5">
        <f t="shared" ref="F3:F66" si="2">A3*$P$2</f>
        <v>775265733791.04419</v>
      </c>
      <c r="H3" s="1">
        <f t="shared" ref="H3:H66" si="3">E3*F3^2/(E3^2+F3^2)</f>
        <v>14384011.835407492</v>
      </c>
      <c r="I3" s="5">
        <f t="shared" ref="I3:I66" si="4">E3^2*F3/(E3^2+F3^2)</f>
        <v>266.87597237224321</v>
      </c>
      <c r="J3">
        <f t="shared" ref="J3:J66" si="5">(H3^2+I3^2)^0.5</f>
        <v>14384011.837883255</v>
      </c>
      <c r="K3">
        <f t="shared" ref="K3:K66" si="6">DEGREES(ATAN(I3/H3))</f>
        <v>1.0630460433149213E-3</v>
      </c>
      <c r="L3">
        <f t="shared" si="0"/>
        <v>0.92675046169026198</v>
      </c>
      <c r="M3">
        <f t="shared" si="0"/>
        <v>0.99994011008206685</v>
      </c>
      <c r="P3" s="5"/>
      <c r="R3" s="5"/>
      <c r="T3" s="8"/>
    </row>
    <row r="4" spans="1:23">
      <c r="A4">
        <v>11640</v>
      </c>
      <c r="B4" s="1">
        <v>178170000</v>
      </c>
      <c r="C4">
        <v>18.55</v>
      </c>
      <c r="E4" s="5">
        <f t="shared" si="1"/>
        <v>14384011.840359015</v>
      </c>
      <c r="F4" s="5">
        <f t="shared" si="2"/>
        <v>482056257549.55957</v>
      </c>
      <c r="H4" s="1">
        <f t="shared" si="3"/>
        <v>14384011.827552099</v>
      </c>
      <c r="I4" s="5">
        <f t="shared" si="4"/>
        <v>429.20259450859305</v>
      </c>
      <c r="J4">
        <f t="shared" si="5"/>
        <v>14384011.833955558</v>
      </c>
      <c r="K4">
        <f t="shared" si="6"/>
        <v>1.7096410590406088E-3</v>
      </c>
      <c r="L4">
        <f t="shared" si="0"/>
        <v>0.91926804830243281</v>
      </c>
      <c r="M4">
        <f t="shared" si="0"/>
        <v>0.99990783606150724</v>
      </c>
      <c r="P4" s="5"/>
      <c r="R4" s="5"/>
      <c r="T4" s="8"/>
      <c r="W4" s="1"/>
    </row>
    <row r="5" spans="1:23">
      <c r="A5">
        <v>7260</v>
      </c>
      <c r="B5" s="1">
        <v>160950000</v>
      </c>
      <c r="C5">
        <v>19.260000000000002</v>
      </c>
      <c r="E5" s="5">
        <f t="shared" si="1"/>
        <v>14384011.840359015</v>
      </c>
      <c r="F5" s="5">
        <f t="shared" si="2"/>
        <v>300663954451.01398</v>
      </c>
      <c r="H5" s="1">
        <f t="shared" si="3"/>
        <v>14384011.807437686</v>
      </c>
      <c r="I5" s="5">
        <f t="shared" si="4"/>
        <v>688.14300180355315</v>
      </c>
      <c r="J5">
        <f t="shared" si="5"/>
        <v>14384011.823898351</v>
      </c>
      <c r="K5">
        <f t="shared" si="6"/>
        <v>2.7410773991675772E-3</v>
      </c>
      <c r="L5">
        <f t="shared" si="0"/>
        <v>0.91063055716745356</v>
      </c>
      <c r="M5">
        <f t="shared" si="0"/>
        <v>0.99985768030118549</v>
      </c>
      <c r="P5" s="5"/>
      <c r="R5" s="5"/>
      <c r="T5" s="8"/>
    </row>
    <row r="6" spans="1:23">
      <c r="A6">
        <v>4518</v>
      </c>
      <c r="B6" s="1">
        <v>145000000</v>
      </c>
      <c r="C6">
        <v>20.11</v>
      </c>
      <c r="E6" s="5">
        <f t="shared" si="1"/>
        <v>14384011.840359015</v>
      </c>
      <c r="F6" s="5">
        <f t="shared" si="2"/>
        <v>187107403059.18472</v>
      </c>
      <c r="H6" s="1">
        <f t="shared" si="3"/>
        <v>14384011.755351337</v>
      </c>
      <c r="I6" s="5">
        <f t="shared" si="4"/>
        <v>1105.780915228627</v>
      </c>
      <c r="J6">
        <f t="shared" si="5"/>
        <v>14384011.797855176</v>
      </c>
      <c r="K6">
        <f t="shared" si="6"/>
        <v>4.4046529203046036E-3</v>
      </c>
      <c r="L6">
        <f t="shared" si="0"/>
        <v>0.90079991863548159</v>
      </c>
      <c r="M6">
        <f t="shared" si="0"/>
        <v>0.99978097200794114</v>
      </c>
      <c r="P6" s="5"/>
      <c r="R6" s="5"/>
      <c r="T6" s="8"/>
    </row>
    <row r="7" spans="1:23">
      <c r="A7">
        <v>2814</v>
      </c>
      <c r="B7" s="1">
        <v>130100000</v>
      </c>
      <c r="C7">
        <v>20.87</v>
      </c>
      <c r="E7" s="5">
        <f t="shared" si="1"/>
        <v>14384011.840359015</v>
      </c>
      <c r="F7" s="5">
        <f t="shared" si="2"/>
        <v>116538342675.64095</v>
      </c>
      <c r="H7" s="1">
        <f t="shared" si="3"/>
        <v>14384011.621228725</v>
      </c>
      <c r="I7" s="5">
        <f t="shared" si="4"/>
        <v>1775.3795765525522</v>
      </c>
      <c r="J7">
        <f t="shared" si="5"/>
        <v>14384011.730793869</v>
      </c>
      <c r="K7">
        <f t="shared" si="6"/>
        <v>7.0718627690417573E-3</v>
      </c>
      <c r="L7">
        <f t="shared" si="0"/>
        <v>0.88943880299159217</v>
      </c>
      <c r="M7">
        <f t="shared" si="0"/>
        <v>0.99966114696842157</v>
      </c>
      <c r="P7" s="5"/>
      <c r="R7" s="5"/>
      <c r="T7" s="8"/>
    </row>
    <row r="8" spans="1:23">
      <c r="A8">
        <v>1752</v>
      </c>
      <c r="B8" s="1">
        <v>116330000</v>
      </c>
      <c r="C8">
        <v>21.54</v>
      </c>
      <c r="E8" s="5">
        <f t="shared" si="1"/>
        <v>14384011.840359015</v>
      </c>
      <c r="F8" s="5">
        <f t="shared" si="2"/>
        <v>72556921239.418243</v>
      </c>
      <c r="H8" s="1">
        <f t="shared" si="3"/>
        <v>14384011.275054589</v>
      </c>
      <c r="I8" s="5">
        <f t="shared" si="4"/>
        <v>2851.5513745343378</v>
      </c>
      <c r="J8">
        <f t="shared" si="5"/>
        <v>14384011.557706799</v>
      </c>
      <c r="K8">
        <f t="shared" si="6"/>
        <v>1.135857401394977E-2</v>
      </c>
      <c r="L8">
        <f t="shared" si="0"/>
        <v>0.8763516585772646</v>
      </c>
      <c r="M8">
        <f t="shared" si="0"/>
        <v>0.9994726753011165</v>
      </c>
      <c r="P8" s="5"/>
      <c r="R8" s="1"/>
      <c r="T8" s="1"/>
    </row>
    <row r="9" spans="1:23">
      <c r="A9">
        <v>1092</v>
      </c>
      <c r="B9" s="1">
        <v>103970000</v>
      </c>
      <c r="C9">
        <v>22.48</v>
      </c>
      <c r="E9" s="5">
        <f t="shared" si="1"/>
        <v>14384011.840359015</v>
      </c>
      <c r="F9" s="5">
        <f t="shared" si="2"/>
        <v>45223834471.144249</v>
      </c>
      <c r="H9" s="1">
        <f t="shared" si="3"/>
        <v>14384010.385217318</v>
      </c>
      <c r="I9" s="5">
        <f t="shared" si="4"/>
        <v>4575.0162079871507</v>
      </c>
      <c r="J9">
        <f t="shared" si="5"/>
        <v>14384011.112788148</v>
      </c>
      <c r="K9">
        <f t="shared" si="6"/>
        <v>1.8223645844393673E-2</v>
      </c>
      <c r="L9">
        <f t="shared" si="0"/>
        <v>0.86165229284612732</v>
      </c>
      <c r="M9">
        <f t="shared" si="0"/>
        <v>0.99918933959766931</v>
      </c>
      <c r="P9" s="5"/>
      <c r="R9" s="1"/>
      <c r="T9" s="1"/>
    </row>
    <row r="10" spans="1:23">
      <c r="A10">
        <v>678</v>
      </c>
      <c r="B10" s="1">
        <v>92144000</v>
      </c>
      <c r="C10">
        <v>23.25</v>
      </c>
      <c r="E10" s="5">
        <f t="shared" si="1"/>
        <v>14384011.840359015</v>
      </c>
      <c r="F10" s="5">
        <f t="shared" si="2"/>
        <v>28078534589.226921</v>
      </c>
      <c r="H10" s="1">
        <f t="shared" si="3"/>
        <v>14384008.065583711</v>
      </c>
      <c r="I10" s="5">
        <f t="shared" si="4"/>
        <v>7368.6089873991605</v>
      </c>
      <c r="J10">
        <f t="shared" si="5"/>
        <v>14384009.952971241</v>
      </c>
      <c r="K10">
        <f t="shared" si="6"/>
        <v>2.9351357215845402E-2</v>
      </c>
      <c r="L10">
        <f t="shared" si="0"/>
        <v>0.84389640179532865</v>
      </c>
      <c r="M10">
        <f t="shared" si="0"/>
        <v>0.99873757603372715</v>
      </c>
      <c r="P10" s="5"/>
      <c r="R10" s="1"/>
      <c r="T10" s="1"/>
    </row>
    <row r="11" spans="1:23">
      <c r="A11">
        <v>424.2</v>
      </c>
      <c r="B11" s="1">
        <v>81158000</v>
      </c>
      <c r="C11">
        <v>24.05</v>
      </c>
      <c r="E11" s="5">
        <f t="shared" si="1"/>
        <v>14384011.840359015</v>
      </c>
      <c r="F11" s="5">
        <f t="shared" si="2"/>
        <v>17567720313.790649</v>
      </c>
      <c r="H11" s="1">
        <f t="shared" si="3"/>
        <v>14384002.197429614</v>
      </c>
      <c r="I11" s="5">
        <f t="shared" si="4"/>
        <v>11777.262742346913</v>
      </c>
      <c r="J11">
        <f t="shared" si="5"/>
        <v>14384007.018893506</v>
      </c>
      <c r="K11">
        <f t="shared" si="6"/>
        <v>4.6912346737748828E-2</v>
      </c>
      <c r="L11">
        <f t="shared" si="0"/>
        <v>0.82276538333998483</v>
      </c>
      <c r="M11">
        <f t="shared" si="0"/>
        <v>0.99804938267202714</v>
      </c>
    </row>
    <row r="12" spans="1:23">
      <c r="A12">
        <v>264.60000000000002</v>
      </c>
      <c r="B12" s="1">
        <v>71607000</v>
      </c>
      <c r="C12">
        <v>24.84</v>
      </c>
      <c r="E12" s="5">
        <f t="shared" si="1"/>
        <v>14384011.840359015</v>
      </c>
      <c r="F12" s="5">
        <f t="shared" si="2"/>
        <v>10958082968.00803</v>
      </c>
      <c r="H12" s="1">
        <f t="shared" si="3"/>
        <v>14383987.056428736</v>
      </c>
      <c r="I12" s="5">
        <f t="shared" si="4"/>
        <v>18880.988648770206</v>
      </c>
      <c r="J12">
        <f t="shared" si="5"/>
        <v>14383999.448388537</v>
      </c>
      <c r="K12">
        <f t="shared" si="6"/>
        <v>7.5208656476349098E-2</v>
      </c>
      <c r="L12">
        <f t="shared" si="0"/>
        <v>0.79912579149540497</v>
      </c>
      <c r="M12">
        <f t="shared" si="0"/>
        <v>0.99697227630932572</v>
      </c>
      <c r="O12" t="s">
        <v>29</v>
      </c>
      <c r="P12" s="4">
        <f>SUM(L2:L96)+SUM(M2:M96)</f>
        <v>119.07449115226032</v>
      </c>
    </row>
    <row r="13" spans="1:23">
      <c r="A13">
        <v>164.4</v>
      </c>
      <c r="B13" s="1">
        <v>62602000</v>
      </c>
      <c r="C13">
        <v>25.75</v>
      </c>
      <c r="E13" s="5">
        <f t="shared" si="1"/>
        <v>14384011.840359015</v>
      </c>
      <c r="F13" s="5">
        <f t="shared" si="2"/>
        <v>6808423431.3700686</v>
      </c>
      <c r="H13" s="1">
        <f t="shared" si="3"/>
        <v>14383947.638878699</v>
      </c>
      <c r="I13" s="5">
        <f t="shared" si="4"/>
        <v>30388.661227420274</v>
      </c>
      <c r="J13">
        <f t="shared" si="5"/>
        <v>14383979.739583038</v>
      </c>
      <c r="K13">
        <f t="shared" si="6"/>
        <v>0.12104739857414976</v>
      </c>
      <c r="L13">
        <f t="shared" si="0"/>
        <v>0.77023130667417916</v>
      </c>
      <c r="M13">
        <f t="shared" si="0"/>
        <v>0.9952991301524603</v>
      </c>
    </row>
    <row r="14" spans="1:23">
      <c r="A14">
        <v>102.6</v>
      </c>
      <c r="B14" s="1">
        <v>54863000</v>
      </c>
      <c r="C14">
        <v>26.81</v>
      </c>
      <c r="E14" s="5">
        <f t="shared" si="1"/>
        <v>14384011.840359015</v>
      </c>
      <c r="F14" s="5">
        <f t="shared" si="2"/>
        <v>4249052579.4316845</v>
      </c>
      <c r="H14" s="1">
        <f t="shared" si="3"/>
        <v>14383847.004798872</v>
      </c>
      <c r="I14" s="5">
        <f t="shared" si="4"/>
        <v>48692.60188223236</v>
      </c>
      <c r="J14">
        <f t="shared" si="5"/>
        <v>14383929.422342824</v>
      </c>
      <c r="K14">
        <f t="shared" si="6"/>
        <v>0.19395853719637218</v>
      </c>
      <c r="L14">
        <f t="shared" si="0"/>
        <v>0.73782094631458683</v>
      </c>
      <c r="M14">
        <f t="shared" si="0"/>
        <v>0.99276544061184735</v>
      </c>
    </row>
    <row r="15" spans="1:23">
      <c r="A15">
        <v>64.2</v>
      </c>
      <c r="B15" s="1">
        <v>47757000</v>
      </c>
      <c r="C15">
        <v>27.75</v>
      </c>
      <c r="E15" s="5">
        <f t="shared" si="1"/>
        <v>14384011.840359015</v>
      </c>
      <c r="F15" s="5">
        <f t="shared" si="2"/>
        <v>2658763894.7321072</v>
      </c>
      <c r="H15" s="1">
        <f t="shared" si="3"/>
        <v>14383590.854178621</v>
      </c>
      <c r="I15" s="5">
        <f t="shared" si="4"/>
        <v>77815.763018036305</v>
      </c>
      <c r="J15">
        <f t="shared" si="5"/>
        <v>14383801.345728636</v>
      </c>
      <c r="K15">
        <f t="shared" si="6"/>
        <v>0.30996928016577224</v>
      </c>
      <c r="L15">
        <f t="shared" si="0"/>
        <v>0.69881271131501899</v>
      </c>
      <c r="M15">
        <f t="shared" si="0"/>
        <v>0.98882993584988199</v>
      </c>
    </row>
    <row r="16" spans="1:23">
      <c r="A16">
        <v>39.840000000000003</v>
      </c>
      <c r="B16" s="1">
        <v>41293000</v>
      </c>
      <c r="C16">
        <v>28.76</v>
      </c>
      <c r="E16" s="5">
        <f t="shared" si="1"/>
        <v>14384011.840359015</v>
      </c>
      <c r="F16" s="5">
        <f t="shared" si="2"/>
        <v>1649924510.3758123</v>
      </c>
      <c r="H16" s="1">
        <f t="shared" si="3"/>
        <v>14382918.692419084</v>
      </c>
      <c r="I16" s="5">
        <f t="shared" si="4"/>
        <v>125390.0232826737</v>
      </c>
      <c r="J16">
        <f t="shared" si="5"/>
        <v>14383465.256004101</v>
      </c>
      <c r="K16">
        <f t="shared" si="6"/>
        <v>0.49949090853168515</v>
      </c>
      <c r="L16">
        <f t="shared" si="0"/>
        <v>0.65167303765761508</v>
      </c>
      <c r="M16">
        <f t="shared" si="0"/>
        <v>0.98263244407052563</v>
      </c>
    </row>
    <row r="17" spans="1:13">
      <c r="A17">
        <v>24.84</v>
      </c>
      <c r="B17" s="1">
        <v>35753000</v>
      </c>
      <c r="C17">
        <v>29.72</v>
      </c>
      <c r="E17" s="5">
        <f t="shared" si="1"/>
        <v>14384011.840359015</v>
      </c>
      <c r="F17" s="5">
        <f t="shared" si="2"/>
        <v>1028717992.9150394</v>
      </c>
      <c r="H17" s="1">
        <f t="shared" si="3"/>
        <v>14381200.182165777</v>
      </c>
      <c r="I17" s="5">
        <f t="shared" si="4"/>
        <v>201084.60736909657</v>
      </c>
      <c r="J17">
        <f t="shared" si="5"/>
        <v>14382605.942555953</v>
      </c>
      <c r="K17">
        <f t="shared" si="6"/>
        <v>0.80108394494834145</v>
      </c>
      <c r="L17">
        <f t="shared" si="0"/>
        <v>0.59772310176611887</v>
      </c>
      <c r="M17">
        <f t="shared" si="0"/>
        <v>0.9730456276935282</v>
      </c>
    </row>
    <row r="18" spans="1:13">
      <c r="A18">
        <v>15.48</v>
      </c>
      <c r="B18" s="1">
        <v>31055000</v>
      </c>
      <c r="C18">
        <v>30.95</v>
      </c>
      <c r="E18" s="5">
        <f t="shared" si="1"/>
        <v>14384011.840359015</v>
      </c>
      <c r="F18" s="5">
        <f t="shared" si="2"/>
        <v>641085126.0195173</v>
      </c>
      <c r="H18" s="1">
        <f t="shared" si="3"/>
        <v>14376774.314683894</v>
      </c>
      <c r="I18" s="5">
        <f t="shared" si="4"/>
        <v>322571.34594990866</v>
      </c>
      <c r="J18">
        <f t="shared" si="5"/>
        <v>14380392.62219855</v>
      </c>
      <c r="K18">
        <f t="shared" si="6"/>
        <v>1.2853283956972807</v>
      </c>
      <c r="L18">
        <f t="shared" si="0"/>
        <v>0.5369379287651409</v>
      </c>
      <c r="M18">
        <f t="shared" si="0"/>
        <v>0.95847081112448207</v>
      </c>
    </row>
    <row r="19" spans="1:13">
      <c r="A19">
        <v>9.66</v>
      </c>
      <c r="B19" s="1">
        <v>26864000</v>
      </c>
      <c r="C19">
        <v>32</v>
      </c>
      <c r="E19" s="5">
        <f t="shared" si="1"/>
        <v>14384011.840359015</v>
      </c>
      <c r="F19" s="5">
        <f t="shared" si="2"/>
        <v>400056997.24473757</v>
      </c>
      <c r="H19" s="1">
        <f t="shared" si="3"/>
        <v>14365440.84078783</v>
      </c>
      <c r="I19" s="5">
        <f t="shared" si="4"/>
        <v>516508.07902120048</v>
      </c>
      <c r="J19">
        <f t="shared" si="5"/>
        <v>14374723.341541884</v>
      </c>
      <c r="K19">
        <f t="shared" si="6"/>
        <v>2.0591773505339015</v>
      </c>
      <c r="L19">
        <f t="shared" si="0"/>
        <v>0.46490755875737477</v>
      </c>
      <c r="M19">
        <f t="shared" si="0"/>
        <v>0.93565070779581561</v>
      </c>
    </row>
    <row r="20" spans="1:13">
      <c r="A20">
        <v>6</v>
      </c>
      <c r="B20" s="1">
        <v>23122000</v>
      </c>
      <c r="C20">
        <v>33.19</v>
      </c>
      <c r="E20" s="5">
        <f t="shared" si="1"/>
        <v>14384011.840359015</v>
      </c>
      <c r="F20" s="5">
        <f t="shared" si="2"/>
        <v>248482606.98430905</v>
      </c>
      <c r="H20" s="1">
        <f t="shared" si="3"/>
        <v>14335972.698670099</v>
      </c>
      <c r="I20" s="5">
        <f t="shared" si="4"/>
        <v>829872.17312057479</v>
      </c>
      <c r="J20">
        <f t="shared" si="5"/>
        <v>14359972.181057118</v>
      </c>
      <c r="K20">
        <f t="shared" si="6"/>
        <v>3.313006382527</v>
      </c>
      <c r="L20">
        <f t="shared" si="0"/>
        <v>0.37894766105626165</v>
      </c>
      <c r="M20">
        <f t="shared" si="0"/>
        <v>0.90018058503986143</v>
      </c>
    </row>
    <row r="21" spans="1:13">
      <c r="A21">
        <v>1250</v>
      </c>
      <c r="B21" s="1">
        <v>114480000</v>
      </c>
      <c r="C21">
        <v>22.67</v>
      </c>
      <c r="E21" s="5">
        <f t="shared" si="1"/>
        <v>14384011.840359015</v>
      </c>
      <c r="F21" s="5">
        <f t="shared" si="2"/>
        <v>51767209788.39772</v>
      </c>
      <c r="H21" s="1">
        <f t="shared" si="3"/>
        <v>14384010.729828371</v>
      </c>
      <c r="I21" s="5">
        <f t="shared" si="4"/>
        <v>3996.7342550510352</v>
      </c>
      <c r="J21">
        <f t="shared" si="5"/>
        <v>14384011.285093682</v>
      </c>
      <c r="K21">
        <f t="shared" si="6"/>
        <v>1.5920177136800454E-2</v>
      </c>
      <c r="L21">
        <f t="shared" si="0"/>
        <v>0.87435350030491199</v>
      </c>
      <c r="M21">
        <f t="shared" si="0"/>
        <v>0.999297742517124</v>
      </c>
    </row>
    <row r="22" spans="1:13">
      <c r="A22">
        <v>780</v>
      </c>
      <c r="B22" s="1">
        <v>100430000</v>
      </c>
      <c r="C22">
        <v>23.61</v>
      </c>
      <c r="E22" s="5">
        <f t="shared" si="1"/>
        <v>14384011.840359015</v>
      </c>
      <c r="F22" s="5">
        <f t="shared" si="2"/>
        <v>32302738907.960175</v>
      </c>
      <c r="H22" s="1">
        <f t="shared" si="3"/>
        <v>14384008.988281563</v>
      </c>
      <c r="I22" s="5">
        <f t="shared" si="4"/>
        <v>6405.0220691437216</v>
      </c>
      <c r="J22">
        <f t="shared" si="5"/>
        <v>14384010.414320217</v>
      </c>
      <c r="K22">
        <f t="shared" si="6"/>
        <v>2.5513103356230128E-2</v>
      </c>
      <c r="L22">
        <f t="shared" si="0"/>
        <v>0.8567757600884176</v>
      </c>
      <c r="M22">
        <f t="shared" si="0"/>
        <v>0.99891939418228592</v>
      </c>
    </row>
    <row r="23" spans="1:13">
      <c r="A23">
        <v>485</v>
      </c>
      <c r="B23" s="1">
        <v>88209000</v>
      </c>
      <c r="C23">
        <v>24.44</v>
      </c>
      <c r="E23" s="5">
        <f t="shared" si="1"/>
        <v>14384011.840359015</v>
      </c>
      <c r="F23" s="5">
        <f t="shared" si="2"/>
        <v>20085677397.898315</v>
      </c>
      <c r="H23" s="1">
        <f t="shared" si="3"/>
        <v>14384004.463577736</v>
      </c>
      <c r="I23" s="5">
        <f t="shared" si="4"/>
        <v>10300.856994622858</v>
      </c>
      <c r="J23">
        <f t="shared" si="5"/>
        <v>14384008.151967902</v>
      </c>
      <c r="K23">
        <f t="shared" si="6"/>
        <v>4.1031378414891663E-2</v>
      </c>
      <c r="L23">
        <f t="shared" si="0"/>
        <v>0.83693264687313207</v>
      </c>
      <c r="M23">
        <f t="shared" si="0"/>
        <v>0.9983211383627294</v>
      </c>
    </row>
    <row r="24" spans="1:13">
      <c r="A24">
        <v>302.5</v>
      </c>
      <c r="B24" s="1">
        <v>77330000</v>
      </c>
      <c r="C24">
        <v>25.23</v>
      </c>
      <c r="E24" s="5">
        <f t="shared" si="1"/>
        <v>14384011.840359015</v>
      </c>
      <c r="F24" s="5">
        <f t="shared" si="2"/>
        <v>12527664768.792248</v>
      </c>
      <c r="H24" s="1">
        <f t="shared" si="3"/>
        <v>14383992.87769823</v>
      </c>
      <c r="I24" s="5">
        <f t="shared" si="4"/>
        <v>16515.410308540497</v>
      </c>
      <c r="J24">
        <f t="shared" si="5"/>
        <v>14384002.359025497</v>
      </c>
      <c r="K24">
        <f t="shared" si="6"/>
        <v>6.5785828721364639E-2</v>
      </c>
      <c r="L24">
        <f t="shared" si="0"/>
        <v>0.81399195190708018</v>
      </c>
      <c r="M24">
        <f t="shared" si="0"/>
        <v>0.99739255534199911</v>
      </c>
    </row>
    <row r="25" spans="1:13">
      <c r="A25">
        <v>188.25</v>
      </c>
      <c r="B25" s="1">
        <v>67655000</v>
      </c>
      <c r="C25">
        <v>25.97</v>
      </c>
      <c r="E25" s="5">
        <f t="shared" si="1"/>
        <v>14384011.840359015</v>
      </c>
      <c r="F25" s="5">
        <f t="shared" si="2"/>
        <v>7796141794.1326962</v>
      </c>
      <c r="H25" s="1">
        <f t="shared" si="3"/>
        <v>14383962.876103165</v>
      </c>
      <c r="I25" s="5">
        <f t="shared" si="4"/>
        <v>26538.651782457669</v>
      </c>
      <c r="J25">
        <f t="shared" si="5"/>
        <v>14383987.358210256</v>
      </c>
      <c r="K25">
        <f t="shared" si="6"/>
        <v>0.10571155034524148</v>
      </c>
      <c r="L25">
        <f t="shared" si="0"/>
        <v>0.78739210171886398</v>
      </c>
      <c r="M25">
        <f t="shared" si="0"/>
        <v>0.99592947438023716</v>
      </c>
    </row>
    <row r="26" spans="1:13">
      <c r="A26">
        <v>117.25</v>
      </c>
      <c r="B26" s="1">
        <v>58898000</v>
      </c>
      <c r="C26">
        <v>26.77</v>
      </c>
      <c r="E26" s="5">
        <f t="shared" si="1"/>
        <v>14384011.840359015</v>
      </c>
      <c r="F26" s="5">
        <f t="shared" si="2"/>
        <v>4855764278.1517057</v>
      </c>
      <c r="H26" s="1">
        <f t="shared" si="3"/>
        <v>14383885.622417493</v>
      </c>
      <c r="I26" s="5">
        <f t="shared" si="4"/>
        <v>42608.736596657138</v>
      </c>
      <c r="J26">
        <f t="shared" si="5"/>
        <v>14383948.731249811</v>
      </c>
      <c r="K26">
        <f t="shared" si="6"/>
        <v>0.16972421087930134</v>
      </c>
      <c r="L26">
        <f t="shared" si="0"/>
        <v>0.75578205149156497</v>
      </c>
      <c r="M26">
        <f t="shared" si="0"/>
        <v>0.99365990994100473</v>
      </c>
    </row>
    <row r="27" spans="1:13">
      <c r="A27">
        <v>73</v>
      </c>
      <c r="B27" s="1">
        <v>51146000</v>
      </c>
      <c r="C27">
        <v>27.53</v>
      </c>
      <c r="E27" s="5">
        <f t="shared" si="1"/>
        <v>14384011.840359015</v>
      </c>
      <c r="F27" s="5">
        <f t="shared" si="2"/>
        <v>3023205051.642427</v>
      </c>
      <c r="H27" s="1">
        <f t="shared" si="3"/>
        <v>14383686.232367566</v>
      </c>
      <c r="I27" s="5">
        <f t="shared" si="4"/>
        <v>68435.686478488584</v>
      </c>
      <c r="J27">
        <f t="shared" si="5"/>
        <v>14383849.035441941</v>
      </c>
      <c r="K27">
        <f t="shared" si="6"/>
        <v>0.27260372291326157</v>
      </c>
      <c r="L27">
        <f t="shared" si="0"/>
        <v>0.71876883753486209</v>
      </c>
      <c r="M27">
        <f t="shared" si="0"/>
        <v>0.99009793959632186</v>
      </c>
    </row>
    <row r="28" spans="1:13">
      <c r="A28">
        <v>45.5</v>
      </c>
      <c r="B28" s="1">
        <v>44211000</v>
      </c>
      <c r="C28">
        <v>28.38</v>
      </c>
      <c r="E28" s="5">
        <f t="shared" si="1"/>
        <v>14384011.840359015</v>
      </c>
      <c r="F28" s="5">
        <f t="shared" si="2"/>
        <v>1884326436.297677</v>
      </c>
      <c r="H28" s="1">
        <f t="shared" si="3"/>
        <v>14383173.727493029</v>
      </c>
      <c r="I28" s="5">
        <f t="shared" si="4"/>
        <v>109794.00236229414</v>
      </c>
      <c r="J28">
        <f t="shared" si="5"/>
        <v>14383592.777821556</v>
      </c>
      <c r="K28">
        <f t="shared" si="6"/>
        <v>0.43735902012194983</v>
      </c>
      <c r="L28">
        <f t="shared" si="0"/>
        <v>0.6746603158077954</v>
      </c>
      <c r="M28">
        <f t="shared" si="0"/>
        <v>0.98458918181388477</v>
      </c>
    </row>
    <row r="29" spans="1:13">
      <c r="A29">
        <v>28.25</v>
      </c>
      <c r="B29" s="1">
        <v>38063000</v>
      </c>
      <c r="C29">
        <v>29.32</v>
      </c>
      <c r="E29" s="5">
        <f t="shared" si="1"/>
        <v>14384011.840359015</v>
      </c>
      <c r="F29" s="5">
        <f t="shared" si="2"/>
        <v>1169938941.2177885</v>
      </c>
      <c r="H29" s="1">
        <f t="shared" si="3"/>
        <v>14381837.897824418</v>
      </c>
      <c r="I29" s="5">
        <f t="shared" si="4"/>
        <v>176819.93420366119</v>
      </c>
      <c r="J29">
        <f t="shared" si="5"/>
        <v>14382924.828018481</v>
      </c>
      <c r="K29">
        <f t="shared" si="6"/>
        <v>0.70439714427035394</v>
      </c>
      <c r="L29">
        <f t="shared" si="0"/>
        <v>0.62212844946487456</v>
      </c>
      <c r="M29">
        <f t="shared" si="0"/>
        <v>0.97597554078204807</v>
      </c>
    </row>
    <row r="30" spans="1:13">
      <c r="A30">
        <v>17.675000000000001</v>
      </c>
      <c r="B30" s="1">
        <v>32625000</v>
      </c>
      <c r="C30">
        <v>30.26</v>
      </c>
      <c r="E30" s="5">
        <f t="shared" si="1"/>
        <v>14384011.840359015</v>
      </c>
      <c r="F30" s="5">
        <f t="shared" si="2"/>
        <v>731988346.40794373</v>
      </c>
      <c r="H30" s="1">
        <f t="shared" si="3"/>
        <v>14378459.653255889</v>
      </c>
      <c r="I30" s="5">
        <f t="shared" si="4"/>
        <v>282545.39148536453</v>
      </c>
      <c r="J30">
        <f t="shared" si="5"/>
        <v>14381235.478864711</v>
      </c>
      <c r="K30">
        <f t="shared" si="6"/>
        <v>1.1257516866544959</v>
      </c>
      <c r="L30">
        <f t="shared" si="0"/>
        <v>0.55919584739111994</v>
      </c>
      <c r="M30">
        <f t="shared" si="0"/>
        <v>0.96279736660097504</v>
      </c>
    </row>
    <row r="31" spans="1:13">
      <c r="A31">
        <v>11.025</v>
      </c>
      <c r="B31" s="1">
        <v>27846000</v>
      </c>
      <c r="C31">
        <v>31.18</v>
      </c>
      <c r="E31" s="5">
        <f t="shared" si="1"/>
        <v>14384011.840359015</v>
      </c>
      <c r="F31" s="5">
        <f t="shared" si="2"/>
        <v>456586790.33366787</v>
      </c>
      <c r="H31" s="1">
        <f t="shared" si="3"/>
        <v>14369750.425816076</v>
      </c>
      <c r="I31" s="5">
        <f t="shared" si="4"/>
        <v>452695.22606401419</v>
      </c>
      <c r="J31">
        <f t="shared" si="5"/>
        <v>14376879.364728022</v>
      </c>
      <c r="K31">
        <f t="shared" si="6"/>
        <v>1.8044120139359965</v>
      </c>
      <c r="L31">
        <f t="shared" si="0"/>
        <v>0.48370037474940664</v>
      </c>
      <c r="M31">
        <f t="shared" si="0"/>
        <v>0.94212918492828757</v>
      </c>
    </row>
    <row r="32" spans="1:13">
      <c r="A32">
        <v>6.85</v>
      </c>
      <c r="B32" s="1">
        <v>23665000</v>
      </c>
      <c r="C32">
        <v>32.22</v>
      </c>
      <c r="E32" s="5">
        <f t="shared" si="1"/>
        <v>14384011.840359015</v>
      </c>
      <c r="F32" s="5">
        <f t="shared" si="2"/>
        <v>283684309.64041948</v>
      </c>
      <c r="H32" s="1">
        <f t="shared" si="3"/>
        <v>14347126.452212008</v>
      </c>
      <c r="I32" s="5">
        <f t="shared" si="4"/>
        <v>727460.877287596</v>
      </c>
      <c r="J32">
        <f t="shared" si="5"/>
        <v>14365557.307802072</v>
      </c>
      <c r="K32">
        <f t="shared" si="6"/>
        <v>2.9026560872994591</v>
      </c>
      <c r="L32">
        <f t="shared" si="0"/>
        <v>0.39296187163312607</v>
      </c>
      <c r="M32">
        <f t="shared" si="0"/>
        <v>0.90991135669461642</v>
      </c>
    </row>
    <row r="33" spans="1:13">
      <c r="A33">
        <v>4.2750000000000004</v>
      </c>
      <c r="B33" s="1">
        <v>20014000</v>
      </c>
      <c r="C33">
        <v>33.32</v>
      </c>
      <c r="E33" s="5">
        <f t="shared" si="1"/>
        <v>14384011.840359015</v>
      </c>
      <c r="F33" s="5">
        <f t="shared" si="2"/>
        <v>177043857.47632021</v>
      </c>
      <c r="H33" s="1">
        <f t="shared" si="3"/>
        <v>14289688.084440032</v>
      </c>
      <c r="I33" s="5">
        <f t="shared" si="4"/>
        <v>1160972.4592061271</v>
      </c>
      <c r="J33">
        <f t="shared" si="5"/>
        <v>14336772.391358612</v>
      </c>
      <c r="K33">
        <f t="shared" si="6"/>
        <v>4.6448207160648263</v>
      </c>
      <c r="L33">
        <f t="shared" si="0"/>
        <v>0.28366281646054703</v>
      </c>
      <c r="M33">
        <f t="shared" si="0"/>
        <v>0.86059961836540133</v>
      </c>
    </row>
    <row r="34" spans="1:13">
      <c r="A34">
        <v>2.6749999999999998</v>
      </c>
      <c r="B34" s="1">
        <v>16837000</v>
      </c>
      <c r="C34">
        <v>34.49</v>
      </c>
      <c r="E34" s="5">
        <f t="shared" si="1"/>
        <v>14384011.840359015</v>
      </c>
      <c r="F34" s="5">
        <f t="shared" si="2"/>
        <v>110781828.94717111</v>
      </c>
      <c r="H34" s="1">
        <f t="shared" si="3"/>
        <v>14145537.067835158</v>
      </c>
      <c r="I34" s="5">
        <f t="shared" si="4"/>
        <v>1836669.1957126602</v>
      </c>
      <c r="J34">
        <f t="shared" si="5"/>
        <v>14264276.100523932</v>
      </c>
      <c r="K34">
        <f t="shared" si="6"/>
        <v>7.3979474122584392</v>
      </c>
      <c r="L34">
        <f t="shared" ref="L34:M65" si="7">ABS((J34-B34)/B34)</f>
        <v>0.15280179957688828</v>
      </c>
      <c r="M34">
        <f t="shared" si="7"/>
        <v>0.78550456908499744</v>
      </c>
    </row>
    <row r="35" spans="1:13">
      <c r="A35">
        <v>1.66</v>
      </c>
      <c r="B35" s="1">
        <v>14080000</v>
      </c>
      <c r="C35">
        <v>35.67</v>
      </c>
      <c r="E35" s="5">
        <f t="shared" si="1"/>
        <v>14384011.840359015</v>
      </c>
      <c r="F35" s="5">
        <f t="shared" si="2"/>
        <v>68746854.598992169</v>
      </c>
      <c r="H35" s="1">
        <f t="shared" si="3"/>
        <v>13780721.522504305</v>
      </c>
      <c r="I35" s="5">
        <f t="shared" si="4"/>
        <v>2883361.9036775269</v>
      </c>
      <c r="J35">
        <f t="shared" si="5"/>
        <v>14079135.681865996</v>
      </c>
      <c r="K35">
        <f t="shared" si="6"/>
        <v>11.817604047898962</v>
      </c>
      <c r="L35">
        <f t="shared" si="7"/>
        <v>6.1386231108256404E-5</v>
      </c>
      <c r="M35">
        <f t="shared" si="7"/>
        <v>0.66869627003367083</v>
      </c>
    </row>
    <row r="36" spans="1:13">
      <c r="A36">
        <v>1.0349999999999999</v>
      </c>
      <c r="B36" s="1">
        <v>11697000</v>
      </c>
      <c r="C36">
        <v>36.950000000000003</v>
      </c>
      <c r="E36" s="5">
        <f t="shared" si="1"/>
        <v>14384011.840359015</v>
      </c>
      <c r="F36" s="5">
        <f t="shared" si="2"/>
        <v>42863249.704793304</v>
      </c>
      <c r="H36" s="1">
        <f t="shared" si="3"/>
        <v>12928131.636704357</v>
      </c>
      <c r="I36" s="5">
        <f t="shared" si="4"/>
        <v>4338411.1054762173</v>
      </c>
      <c r="J36">
        <f t="shared" si="5"/>
        <v>13636656.42802793</v>
      </c>
      <c r="K36">
        <f t="shared" si="6"/>
        <v>18.550677652073002</v>
      </c>
      <c r="L36">
        <f t="shared" si="7"/>
        <v>0.16582511994767288</v>
      </c>
      <c r="M36">
        <f t="shared" si="7"/>
        <v>0.49795189033631931</v>
      </c>
    </row>
    <row r="37" spans="1:13">
      <c r="A37">
        <v>0.64500000000000002</v>
      </c>
      <c r="B37" s="1">
        <v>9641200</v>
      </c>
      <c r="C37">
        <v>38.340000000000003</v>
      </c>
      <c r="E37" s="5">
        <f t="shared" si="1"/>
        <v>14384011.840359015</v>
      </c>
      <c r="F37" s="5">
        <f t="shared" si="2"/>
        <v>26711880.250813223</v>
      </c>
      <c r="H37" s="1">
        <f t="shared" si="3"/>
        <v>11150667.191745432</v>
      </c>
      <c r="I37" s="5">
        <f t="shared" si="4"/>
        <v>6004494.1579537867</v>
      </c>
      <c r="J37">
        <f t="shared" si="5"/>
        <v>12664569.827434689</v>
      </c>
      <c r="K37">
        <f t="shared" si="6"/>
        <v>28.301905943318822</v>
      </c>
      <c r="L37">
        <f t="shared" si="7"/>
        <v>0.31358853954224464</v>
      </c>
      <c r="M37">
        <f t="shared" si="7"/>
        <v>0.26181778968912833</v>
      </c>
    </row>
    <row r="38" spans="1:13">
      <c r="A38">
        <v>0.40250000000000002</v>
      </c>
      <c r="B38" s="1">
        <v>7917800</v>
      </c>
      <c r="C38">
        <v>39.75</v>
      </c>
      <c r="E38" s="5">
        <f t="shared" si="1"/>
        <v>14384011.840359015</v>
      </c>
      <c r="F38" s="5">
        <f t="shared" si="2"/>
        <v>16669041.551864067</v>
      </c>
      <c r="H38" s="1">
        <f t="shared" si="3"/>
        <v>8244748.8634024812</v>
      </c>
      <c r="I38" s="5">
        <f t="shared" si="4"/>
        <v>7114540.1433537034</v>
      </c>
      <c r="J38">
        <f t="shared" si="5"/>
        <v>10890021.362328351</v>
      </c>
      <c r="K38">
        <f t="shared" si="6"/>
        <v>40.791492091560819</v>
      </c>
      <c r="L38">
        <f t="shared" si="7"/>
        <v>0.37538474858273141</v>
      </c>
      <c r="M38">
        <f t="shared" si="7"/>
        <v>2.6201058907190419E-2</v>
      </c>
    </row>
    <row r="39" spans="1:13">
      <c r="A39">
        <v>0.25</v>
      </c>
      <c r="B39" s="1">
        <v>6499500</v>
      </c>
      <c r="C39">
        <v>41.18</v>
      </c>
      <c r="E39" s="5">
        <f t="shared" si="1"/>
        <v>14384011.840359015</v>
      </c>
      <c r="F39" s="5">
        <f t="shared" si="2"/>
        <v>10353441.957679544</v>
      </c>
      <c r="H39" s="1">
        <f t="shared" si="3"/>
        <v>4908971.4960820042</v>
      </c>
      <c r="I39" s="5">
        <f t="shared" si="4"/>
        <v>6820022.2121546548</v>
      </c>
      <c r="J39">
        <f t="shared" si="5"/>
        <v>8403017.5605926514</v>
      </c>
      <c r="K39">
        <f t="shared" si="6"/>
        <v>54.254105763912271</v>
      </c>
      <c r="L39">
        <f t="shared" si="7"/>
        <v>0.29287138404379587</v>
      </c>
      <c r="M39">
        <f t="shared" si="7"/>
        <v>0.31748678397067198</v>
      </c>
    </row>
    <row r="40" spans="1:13">
      <c r="A40">
        <v>50</v>
      </c>
      <c r="B40" s="1">
        <v>47570000</v>
      </c>
      <c r="C40">
        <v>29.19</v>
      </c>
      <c r="E40" s="5">
        <f t="shared" si="1"/>
        <v>14384011.840359015</v>
      </c>
      <c r="F40" s="5">
        <f t="shared" si="2"/>
        <v>2070688391.5359087</v>
      </c>
      <c r="H40" s="1">
        <f t="shared" si="3"/>
        <v>14383317.792143041</v>
      </c>
      <c r="I40" s="5">
        <f t="shared" si="4"/>
        <v>99913.542893034668</v>
      </c>
      <c r="J40">
        <f t="shared" si="5"/>
        <v>14383664.81206483</v>
      </c>
      <c r="K40">
        <f t="shared" si="6"/>
        <v>0.39799803711997755</v>
      </c>
      <c r="L40">
        <f t="shared" si="7"/>
        <v>0.69763159949411746</v>
      </c>
      <c r="M40">
        <f t="shared" si="7"/>
        <v>0.98636526080438591</v>
      </c>
    </row>
    <row r="41" spans="1:13">
      <c r="A41">
        <v>31.2</v>
      </c>
      <c r="B41" s="1">
        <v>40041000</v>
      </c>
      <c r="C41">
        <v>30.57</v>
      </c>
      <c r="E41" s="5">
        <f t="shared" si="1"/>
        <v>14384011.840359015</v>
      </c>
      <c r="F41" s="5">
        <f t="shared" si="2"/>
        <v>1292109556.3184071</v>
      </c>
      <c r="H41" s="1">
        <f t="shared" si="3"/>
        <v>14382229.512474244</v>
      </c>
      <c r="I41" s="5">
        <f t="shared" si="4"/>
        <v>160105.74226200645</v>
      </c>
      <c r="J41">
        <f t="shared" si="5"/>
        <v>14383120.648808813</v>
      </c>
      <c r="K41">
        <f t="shared" si="6"/>
        <v>0.63780128027568428</v>
      </c>
      <c r="L41">
        <f t="shared" si="7"/>
        <v>0.64079017385158177</v>
      </c>
      <c r="M41">
        <f t="shared" si="7"/>
        <v>0.97913636636324219</v>
      </c>
    </row>
    <row r="42" spans="1:13">
      <c r="A42">
        <v>19.399999999999999</v>
      </c>
      <c r="B42" s="1">
        <v>33771000</v>
      </c>
      <c r="C42">
        <v>31.63</v>
      </c>
      <c r="E42" s="5">
        <f t="shared" si="1"/>
        <v>14384011.840359015</v>
      </c>
      <c r="F42" s="5">
        <f t="shared" si="2"/>
        <v>803427095.91593254</v>
      </c>
      <c r="H42" s="1">
        <f t="shared" si="3"/>
        <v>14379402.827017762</v>
      </c>
      <c r="I42" s="5">
        <f t="shared" si="4"/>
        <v>257439.04029689037</v>
      </c>
      <c r="J42">
        <f t="shared" si="5"/>
        <v>14381707.149052763</v>
      </c>
      <c r="K42">
        <f t="shared" si="6"/>
        <v>1.0256750589476267</v>
      </c>
      <c r="L42">
        <f t="shared" si="7"/>
        <v>0.57414032308629415</v>
      </c>
      <c r="M42">
        <f t="shared" si="7"/>
        <v>0.96757271391249999</v>
      </c>
    </row>
    <row r="43" spans="1:13">
      <c r="A43">
        <v>12.1</v>
      </c>
      <c r="B43" s="1">
        <v>28445000</v>
      </c>
      <c r="C43">
        <v>32.56</v>
      </c>
      <c r="E43" s="5">
        <f t="shared" si="1"/>
        <v>14384011.840359015</v>
      </c>
      <c r="F43" s="5">
        <f t="shared" si="2"/>
        <v>501106590.75168991</v>
      </c>
      <c r="H43" s="1">
        <f t="shared" si="3"/>
        <v>14372169.918872965</v>
      </c>
      <c r="I43" s="5">
        <f t="shared" si="4"/>
        <v>412545.88564603357</v>
      </c>
      <c r="J43">
        <f t="shared" si="5"/>
        <v>14378089.660477167</v>
      </c>
      <c r="K43">
        <f t="shared" si="6"/>
        <v>1.6441949628508497</v>
      </c>
      <c r="L43">
        <f t="shared" si="7"/>
        <v>0.49453015783170445</v>
      </c>
      <c r="M43">
        <f t="shared" si="7"/>
        <v>0.94950261170605499</v>
      </c>
    </row>
    <row r="44" spans="1:13">
      <c r="A44">
        <v>7.53</v>
      </c>
      <c r="B44" s="1">
        <v>23915000</v>
      </c>
      <c r="C44">
        <v>33.5</v>
      </c>
      <c r="E44" s="5">
        <f t="shared" si="1"/>
        <v>14384011.840359015</v>
      </c>
      <c r="F44" s="5">
        <f t="shared" si="2"/>
        <v>311845671.76530784</v>
      </c>
      <c r="H44" s="1">
        <f t="shared" si="3"/>
        <v>14353474.047086243</v>
      </c>
      <c r="I44" s="5">
        <f t="shared" si="4"/>
        <v>662059.98459056579</v>
      </c>
      <c r="J44">
        <f t="shared" si="5"/>
        <v>14368734.830999365</v>
      </c>
      <c r="K44">
        <f t="shared" si="6"/>
        <v>2.6409199187479389</v>
      </c>
      <c r="L44">
        <f t="shared" si="7"/>
        <v>0.39917479276607298</v>
      </c>
      <c r="M44">
        <f t="shared" si="7"/>
        <v>0.92116656958961374</v>
      </c>
    </row>
    <row r="45" spans="1:13">
      <c r="A45">
        <v>4.6900000000000004</v>
      </c>
      <c r="B45" s="1">
        <v>20032000</v>
      </c>
      <c r="C45">
        <v>34.43</v>
      </c>
      <c r="E45" s="5">
        <f t="shared" si="1"/>
        <v>14384011.840359015</v>
      </c>
      <c r="F45" s="5">
        <f t="shared" si="2"/>
        <v>194230571.12606826</v>
      </c>
      <c r="H45" s="1">
        <f t="shared" si="3"/>
        <v>14305555.21799024</v>
      </c>
      <c r="I45" s="5">
        <f t="shared" si="4"/>
        <v>1059417.5491813922</v>
      </c>
      <c r="J45">
        <f t="shared" si="5"/>
        <v>14344729.890746681</v>
      </c>
      <c r="K45">
        <f t="shared" si="6"/>
        <v>4.2353861990809678</v>
      </c>
      <c r="L45">
        <f t="shared" si="7"/>
        <v>0.28390925066160738</v>
      </c>
      <c r="M45">
        <f t="shared" si="7"/>
        <v>0.87698558817656214</v>
      </c>
    </row>
    <row r="46" spans="1:13">
      <c r="A46">
        <v>2.92</v>
      </c>
      <c r="B46" s="1">
        <v>16706000</v>
      </c>
      <c r="C46">
        <v>35.39</v>
      </c>
      <c r="E46" s="5">
        <f t="shared" si="1"/>
        <v>14384011.840359015</v>
      </c>
      <c r="F46" s="5">
        <f t="shared" si="2"/>
        <v>120928202.06569707</v>
      </c>
      <c r="H46" s="1">
        <f t="shared" si="3"/>
        <v>14183341.388648387</v>
      </c>
      <c r="I46" s="5">
        <f t="shared" si="4"/>
        <v>1687061.8018395533</v>
      </c>
      <c r="J46">
        <f t="shared" si="5"/>
        <v>14283324.209376907</v>
      </c>
      <c r="K46">
        <f t="shared" si="6"/>
        <v>6.7832736662971778</v>
      </c>
      <c r="L46">
        <f t="shared" si="7"/>
        <v>0.14501830423938064</v>
      </c>
      <c r="M46">
        <f t="shared" si="7"/>
        <v>0.80832795517668332</v>
      </c>
    </row>
    <row r="47" spans="1:13">
      <c r="A47">
        <v>1.82</v>
      </c>
      <c r="B47" s="1">
        <v>13859000</v>
      </c>
      <c r="C47">
        <v>36.4</v>
      </c>
      <c r="E47" s="5">
        <f t="shared" si="1"/>
        <v>14384011.840359015</v>
      </c>
      <c r="F47" s="5">
        <f t="shared" si="2"/>
        <v>75373057.451907083</v>
      </c>
      <c r="H47" s="1">
        <f t="shared" si="3"/>
        <v>13878568.507409923</v>
      </c>
      <c r="I47" s="5">
        <f t="shared" si="4"/>
        <v>2648552.4202755699</v>
      </c>
      <c r="J47">
        <f t="shared" si="5"/>
        <v>14129030.176831603</v>
      </c>
      <c r="K47">
        <f t="shared" si="6"/>
        <v>10.804277664150266</v>
      </c>
      <c r="L47">
        <f t="shared" si="7"/>
        <v>1.9484102520499536E-2</v>
      </c>
      <c r="M47">
        <f t="shared" si="7"/>
        <v>0.70317918505081689</v>
      </c>
    </row>
    <row r="48" spans="1:13">
      <c r="A48">
        <v>1.1299999999999999</v>
      </c>
      <c r="B48" s="1">
        <v>11448000</v>
      </c>
      <c r="C48">
        <v>37.47</v>
      </c>
      <c r="E48" s="5">
        <f t="shared" si="1"/>
        <v>14384011.840359015</v>
      </c>
      <c r="F48" s="5">
        <f t="shared" si="2"/>
        <v>46797557.648711532</v>
      </c>
      <c r="H48" s="1">
        <f t="shared" si="3"/>
        <v>13142393.408164291</v>
      </c>
      <c r="I48" s="5">
        <f t="shared" si="4"/>
        <v>4039534.3665738553</v>
      </c>
      <c r="J48">
        <f t="shared" si="5"/>
        <v>13749194.245252755</v>
      </c>
      <c r="K48">
        <f t="shared" si="6"/>
        <v>17.085686044203907</v>
      </c>
      <c r="L48">
        <f t="shared" si="7"/>
        <v>0.20101277474255369</v>
      </c>
      <c r="M48">
        <f t="shared" si="7"/>
        <v>0.54401691902311433</v>
      </c>
    </row>
    <row r="49" spans="1:13">
      <c r="A49">
        <v>0.70699999999999996</v>
      </c>
      <c r="B49" s="1">
        <v>9400600</v>
      </c>
      <c r="C49">
        <v>38.630000000000003</v>
      </c>
      <c r="E49" s="5">
        <f t="shared" si="1"/>
        <v>14384011.840359015</v>
      </c>
      <c r="F49" s="5">
        <f t="shared" si="2"/>
        <v>29279533.856317747</v>
      </c>
      <c r="H49" s="1">
        <f t="shared" si="3"/>
        <v>11587474.935286295</v>
      </c>
      <c r="I49" s="5">
        <f t="shared" si="4"/>
        <v>5692521.5232911725</v>
      </c>
      <c r="J49">
        <f t="shared" si="5"/>
        <v>12910243.091011934</v>
      </c>
      <c r="K49">
        <f t="shared" si="6"/>
        <v>26.163273598706642</v>
      </c>
      <c r="L49">
        <f t="shared" si="7"/>
        <v>0.37334245590833925</v>
      </c>
      <c r="M49">
        <f t="shared" si="7"/>
        <v>0.32272136684683822</v>
      </c>
    </row>
    <row r="50" spans="1:13">
      <c r="A50">
        <v>0.441</v>
      </c>
      <c r="B50" s="1">
        <v>7682800</v>
      </c>
      <c r="C50">
        <v>39.82</v>
      </c>
      <c r="E50" s="5">
        <f t="shared" si="1"/>
        <v>14384011.840359015</v>
      </c>
      <c r="F50" s="5">
        <f t="shared" si="2"/>
        <v>18263471.613346715</v>
      </c>
      <c r="H50" s="1">
        <f t="shared" si="3"/>
        <v>8877441.3141589016</v>
      </c>
      <c r="I50" s="5">
        <f t="shared" si="4"/>
        <v>6991727.7327294862</v>
      </c>
      <c r="J50">
        <f t="shared" si="5"/>
        <v>11300142.520116901</v>
      </c>
      <c r="K50">
        <f t="shared" si="6"/>
        <v>38.223390560588804</v>
      </c>
      <c r="L50">
        <f t="shared" si="7"/>
        <v>0.47083648150633894</v>
      </c>
      <c r="M50">
        <f t="shared" si="7"/>
        <v>4.0095666484459974E-2</v>
      </c>
    </row>
    <row r="51" spans="1:13">
      <c r="A51">
        <v>0.27400000000000002</v>
      </c>
      <c r="B51" s="1">
        <v>6246700</v>
      </c>
      <c r="C51">
        <v>41.07</v>
      </c>
      <c r="E51" s="5">
        <f t="shared" si="1"/>
        <v>14384011.840359015</v>
      </c>
      <c r="F51" s="5">
        <f t="shared" si="2"/>
        <v>11347372.385616781</v>
      </c>
      <c r="H51" s="1">
        <f t="shared" si="3"/>
        <v>5517821.1421607286</v>
      </c>
      <c r="I51" s="5">
        <f t="shared" si="4"/>
        <v>6994430.2473430457</v>
      </c>
      <c r="J51">
        <f t="shared" si="5"/>
        <v>8908894.6924870107</v>
      </c>
      <c r="K51">
        <f t="shared" si="6"/>
        <v>51.73052010784879</v>
      </c>
      <c r="L51">
        <f t="shared" si="7"/>
        <v>0.42617617181664091</v>
      </c>
      <c r="M51">
        <f t="shared" si="7"/>
        <v>0.25956951808738227</v>
      </c>
    </row>
    <row r="52" spans="1:13">
      <c r="A52">
        <v>0.17100000000000001</v>
      </c>
      <c r="B52" s="1">
        <v>5052200</v>
      </c>
      <c r="C52">
        <v>42.39</v>
      </c>
      <c r="E52" s="5">
        <f t="shared" si="1"/>
        <v>14384011.840359015</v>
      </c>
      <c r="F52" s="5">
        <f t="shared" si="2"/>
        <v>7081754.2990528084</v>
      </c>
      <c r="H52" s="1">
        <f t="shared" si="3"/>
        <v>2806353.4977363548</v>
      </c>
      <c r="I52" s="5">
        <f t="shared" si="4"/>
        <v>5700087.8927798644</v>
      </c>
      <c r="J52">
        <f t="shared" si="5"/>
        <v>6353473.2186161503</v>
      </c>
      <c r="K52">
        <f t="shared" si="6"/>
        <v>63.787356746889813</v>
      </c>
      <c r="L52">
        <f t="shared" si="7"/>
        <v>0.25756565825108868</v>
      </c>
      <c r="M52">
        <f t="shared" si="7"/>
        <v>0.50477369065557476</v>
      </c>
    </row>
    <row r="53" spans="1:13">
      <c r="A53">
        <v>0.107</v>
      </c>
      <c r="B53" s="1">
        <v>4056300</v>
      </c>
      <c r="C53">
        <v>43.75</v>
      </c>
      <c r="E53" s="5">
        <f t="shared" si="1"/>
        <v>14384011.840359015</v>
      </c>
      <c r="F53" s="5">
        <f t="shared" si="2"/>
        <v>4431273.1578868441</v>
      </c>
      <c r="H53" s="1">
        <f t="shared" si="3"/>
        <v>1246808.8886966642</v>
      </c>
      <c r="I53" s="5">
        <f t="shared" si="4"/>
        <v>4047169.5557197346</v>
      </c>
      <c r="J53">
        <f t="shared" si="5"/>
        <v>4234868.8076111265</v>
      </c>
      <c r="K53">
        <f t="shared" si="6"/>
        <v>72.877538625163723</v>
      </c>
      <c r="L53">
        <f t="shared" si="7"/>
        <v>4.4022584032523841E-2</v>
      </c>
      <c r="M53">
        <f t="shared" si="7"/>
        <v>0.66577231143231363</v>
      </c>
    </row>
    <row r="54" spans="1:13">
      <c r="A54">
        <v>6.6400000000000001E-2</v>
      </c>
      <c r="B54" s="1">
        <v>3224200</v>
      </c>
      <c r="C54">
        <v>45.22</v>
      </c>
      <c r="E54" s="5">
        <f t="shared" si="1"/>
        <v>14384011.840359015</v>
      </c>
      <c r="F54" s="5">
        <f t="shared" si="2"/>
        <v>2749874.1839596867</v>
      </c>
      <c r="H54" s="1">
        <f t="shared" si="3"/>
        <v>507173.00367372739</v>
      </c>
      <c r="I54" s="5">
        <f t="shared" si="4"/>
        <v>2652915.0069872024</v>
      </c>
      <c r="J54">
        <f t="shared" si="5"/>
        <v>2700959.5498550767</v>
      </c>
      <c r="K54">
        <f t="shared" si="6"/>
        <v>79.177028864596309</v>
      </c>
      <c r="L54">
        <f t="shared" si="7"/>
        <v>0.16228535765303742</v>
      </c>
      <c r="M54">
        <f t="shared" si="7"/>
        <v>0.75092943088448283</v>
      </c>
    </row>
    <row r="55" spans="1:13">
      <c r="A55">
        <v>4.1399999999999999E-2</v>
      </c>
      <c r="B55" s="1">
        <v>2536600</v>
      </c>
      <c r="C55">
        <v>46.74</v>
      </c>
      <c r="E55" s="5">
        <f t="shared" si="1"/>
        <v>14384011.840359015</v>
      </c>
      <c r="F55" s="5">
        <f t="shared" si="2"/>
        <v>1714529.9881917324</v>
      </c>
      <c r="H55" s="1">
        <f t="shared" si="3"/>
        <v>201503.75667906847</v>
      </c>
      <c r="I55" s="5">
        <f t="shared" si="4"/>
        <v>1690511.3599123685</v>
      </c>
      <c r="J55">
        <f t="shared" si="5"/>
        <v>1702478.3176148068</v>
      </c>
      <c r="K55">
        <f t="shared" si="6"/>
        <v>83.202590486902864</v>
      </c>
      <c r="L55">
        <f t="shared" si="7"/>
        <v>0.32883453535645873</v>
      </c>
      <c r="M55">
        <f t="shared" si="7"/>
        <v>0.78011532920202953</v>
      </c>
    </row>
    <row r="56" spans="1:13">
      <c r="A56">
        <v>2.58E-2</v>
      </c>
      <c r="B56" s="1">
        <v>1975000</v>
      </c>
      <c r="C56">
        <v>48.34</v>
      </c>
      <c r="E56" s="5">
        <f t="shared" si="1"/>
        <v>14384011.840359015</v>
      </c>
      <c r="F56" s="5">
        <f t="shared" si="2"/>
        <v>1068475.210032529</v>
      </c>
      <c r="H56" s="1">
        <f t="shared" si="3"/>
        <v>78933.087393291484</v>
      </c>
      <c r="I56" s="5">
        <f t="shared" si="4"/>
        <v>1062611.8912264067</v>
      </c>
      <c r="J56">
        <f t="shared" si="5"/>
        <v>1065539.5176440889</v>
      </c>
      <c r="K56">
        <f t="shared" si="6"/>
        <v>85.751749024393391</v>
      </c>
      <c r="L56">
        <f t="shared" si="7"/>
        <v>0.46048632018020813</v>
      </c>
      <c r="M56">
        <f t="shared" si="7"/>
        <v>0.77392943782361157</v>
      </c>
    </row>
    <row r="57" spans="1:13">
      <c r="A57">
        <v>1.61E-2</v>
      </c>
      <c r="B57" s="1">
        <v>1529400</v>
      </c>
      <c r="C57">
        <v>49.98</v>
      </c>
      <c r="E57" s="5">
        <f t="shared" si="1"/>
        <v>14384011.840359015</v>
      </c>
      <c r="F57" s="5">
        <f t="shared" si="2"/>
        <v>666761.66207456263</v>
      </c>
      <c r="H57" s="1">
        <f t="shared" si="3"/>
        <v>30841.041102833824</v>
      </c>
      <c r="I57" s="5">
        <f t="shared" si="4"/>
        <v>665332.04535468912</v>
      </c>
      <c r="J57">
        <f t="shared" si="5"/>
        <v>666046.47014465951</v>
      </c>
      <c r="K57">
        <f t="shared" si="6"/>
        <v>87.345990639614143</v>
      </c>
      <c r="L57">
        <f t="shared" si="7"/>
        <v>0.56450472724947065</v>
      </c>
      <c r="M57">
        <f t="shared" si="7"/>
        <v>0.74761886033641756</v>
      </c>
    </row>
    <row r="58" spans="1:13">
      <c r="A58">
        <v>0.01</v>
      </c>
      <c r="B58" s="1">
        <v>1182000</v>
      </c>
      <c r="C58">
        <v>51.61</v>
      </c>
      <c r="E58" s="5">
        <f t="shared" si="1"/>
        <v>14384011.840359015</v>
      </c>
      <c r="F58" s="5">
        <f t="shared" si="2"/>
        <v>414137.67830718175</v>
      </c>
      <c r="H58" s="1">
        <f t="shared" si="3"/>
        <v>11913.780568884944</v>
      </c>
      <c r="I58" s="5">
        <f t="shared" si="4"/>
        <v>413794.66236146243</v>
      </c>
      <c r="J58">
        <f t="shared" si="5"/>
        <v>413966.1348060735</v>
      </c>
      <c r="K58">
        <f t="shared" si="6"/>
        <v>88.350822560898109</v>
      </c>
      <c r="L58">
        <f t="shared" si="7"/>
        <v>0.64977484364968396</v>
      </c>
      <c r="M58">
        <f t="shared" si="7"/>
        <v>0.71189348112571416</v>
      </c>
    </row>
    <row r="59" spans="1:13">
      <c r="A59">
        <v>2.5</v>
      </c>
      <c r="B59" s="1">
        <v>15445000</v>
      </c>
      <c r="C59">
        <v>40</v>
      </c>
      <c r="E59" s="5">
        <f t="shared" si="1"/>
        <v>14384011.840359015</v>
      </c>
      <c r="F59" s="5">
        <f t="shared" si="2"/>
        <v>103534419.57679543</v>
      </c>
      <c r="H59" s="1">
        <f t="shared" si="3"/>
        <v>14111636.406158919</v>
      </c>
      <c r="I59" s="5">
        <f t="shared" si="4"/>
        <v>1960526.2286951034</v>
      </c>
      <c r="J59">
        <f t="shared" si="5"/>
        <v>14247173.23376926</v>
      </c>
      <c r="K59">
        <f t="shared" si="6"/>
        <v>7.9094599935586771</v>
      </c>
      <c r="L59">
        <f t="shared" si="7"/>
        <v>7.7554339024327595E-2</v>
      </c>
      <c r="M59">
        <f t="shared" si="7"/>
        <v>0.80226350016103309</v>
      </c>
    </row>
    <row r="60" spans="1:13">
      <c r="A60">
        <v>1.56</v>
      </c>
      <c r="B60" s="1">
        <v>13159000</v>
      </c>
      <c r="C60">
        <v>40.1</v>
      </c>
      <c r="E60" s="5">
        <f t="shared" si="1"/>
        <v>14384011.840359015</v>
      </c>
      <c r="F60" s="5">
        <f t="shared" si="2"/>
        <v>64605477.815920353</v>
      </c>
      <c r="H60" s="1">
        <f t="shared" si="3"/>
        <v>13704667.619663151</v>
      </c>
      <c r="I60" s="5">
        <f t="shared" si="4"/>
        <v>3051259.8617580757</v>
      </c>
      <c r="J60">
        <f t="shared" si="5"/>
        <v>14040231.526204245</v>
      </c>
      <c r="K60">
        <f t="shared" si="6"/>
        <v>12.551825923161033</v>
      </c>
      <c r="L60">
        <f t="shared" si="7"/>
        <v>6.6967970681985345E-2</v>
      </c>
      <c r="M60">
        <f t="shared" si="7"/>
        <v>0.68698688470920122</v>
      </c>
    </row>
    <row r="61" spans="1:13">
      <c r="A61">
        <v>0.97</v>
      </c>
      <c r="B61" s="1">
        <v>10864000</v>
      </c>
      <c r="C61">
        <v>40.64</v>
      </c>
      <c r="E61" s="5">
        <f t="shared" si="1"/>
        <v>14384011.840359015</v>
      </c>
      <c r="F61" s="5">
        <f t="shared" si="2"/>
        <v>40171354.795796625</v>
      </c>
      <c r="H61" s="1">
        <f t="shared" si="3"/>
        <v>12749392.617962411</v>
      </c>
      <c r="I61" s="5">
        <f t="shared" si="4"/>
        <v>4565128.9409175236</v>
      </c>
      <c r="J61">
        <f t="shared" si="5"/>
        <v>13542060.935254913</v>
      </c>
      <c r="K61">
        <f t="shared" si="6"/>
        <v>19.700738858599092</v>
      </c>
      <c r="L61">
        <f t="shared" si="7"/>
        <v>0.24650781804629168</v>
      </c>
      <c r="M61">
        <f t="shared" si="7"/>
        <v>0.51523772493604603</v>
      </c>
    </row>
    <row r="62" spans="1:13">
      <c r="A62">
        <v>0.60499999999999998</v>
      </c>
      <c r="B62" s="1">
        <v>8837700</v>
      </c>
      <c r="C62">
        <v>41.43</v>
      </c>
      <c r="E62" s="5">
        <f t="shared" si="1"/>
        <v>14384011.840359015</v>
      </c>
      <c r="F62" s="5">
        <f t="shared" si="2"/>
        <v>25055329.537584495</v>
      </c>
      <c r="H62" s="1">
        <f t="shared" si="3"/>
        <v>10818469.175611652</v>
      </c>
      <c r="I62" s="5">
        <f t="shared" si="4"/>
        <v>6210773.9785712352</v>
      </c>
      <c r="J62">
        <f t="shared" si="5"/>
        <v>12474493.525452528</v>
      </c>
      <c r="K62">
        <f t="shared" si="6"/>
        <v>29.859698522895876</v>
      </c>
      <c r="L62">
        <f t="shared" si="7"/>
        <v>0.41150904935136157</v>
      </c>
      <c r="M62">
        <f t="shared" si="7"/>
        <v>0.27927350898151398</v>
      </c>
    </row>
    <row r="63" spans="1:13">
      <c r="A63">
        <v>0.3765</v>
      </c>
      <c r="B63" s="1">
        <v>7118600</v>
      </c>
      <c r="C63">
        <v>42.37</v>
      </c>
      <c r="E63" s="5">
        <f t="shared" si="1"/>
        <v>14384011.840359015</v>
      </c>
      <c r="F63" s="5">
        <f t="shared" si="2"/>
        <v>15592283.588265393</v>
      </c>
      <c r="H63" s="1">
        <f t="shared" si="3"/>
        <v>7770850.0942194071</v>
      </c>
      <c r="I63" s="5">
        <f t="shared" si="4"/>
        <v>7168674.115767655</v>
      </c>
      <c r="J63">
        <f t="shared" si="5"/>
        <v>10572416.931095129</v>
      </c>
      <c r="K63">
        <f t="shared" si="6"/>
        <v>42.691795630019186</v>
      </c>
      <c r="L63">
        <f t="shared" si="7"/>
        <v>0.48518204859033082</v>
      </c>
      <c r="M63">
        <f t="shared" si="7"/>
        <v>7.5948933211986945E-3</v>
      </c>
    </row>
    <row r="64" spans="1:13">
      <c r="A64">
        <v>0.23449999999999999</v>
      </c>
      <c r="B64" s="1">
        <v>5686700</v>
      </c>
      <c r="C64">
        <v>43.44</v>
      </c>
      <c r="E64" s="5">
        <f t="shared" si="1"/>
        <v>14384011.840359015</v>
      </c>
      <c r="F64" s="5">
        <f t="shared" si="2"/>
        <v>9711528.5563034117</v>
      </c>
      <c r="H64" s="1">
        <f t="shared" si="3"/>
        <v>4503816.2343413644</v>
      </c>
      <c r="I64" s="5">
        <f t="shared" si="4"/>
        <v>6670726.0001330068</v>
      </c>
      <c r="J64">
        <f t="shared" si="5"/>
        <v>8048785.3767861975</v>
      </c>
      <c r="K64">
        <f t="shared" si="6"/>
        <v>55.974300296153373</v>
      </c>
      <c r="L64">
        <f t="shared" si="7"/>
        <v>0.41537014028983377</v>
      </c>
      <c r="M64">
        <f t="shared" si="7"/>
        <v>0.28854282449708507</v>
      </c>
    </row>
    <row r="65" spans="1:13">
      <c r="A65">
        <v>0.14599999999999999</v>
      </c>
      <c r="B65" s="1">
        <v>4512300</v>
      </c>
      <c r="C65">
        <v>44.57</v>
      </c>
      <c r="E65" s="5">
        <f t="shared" si="1"/>
        <v>14384011.840359015</v>
      </c>
      <c r="F65" s="5">
        <f t="shared" si="2"/>
        <v>6046410.1032848535</v>
      </c>
      <c r="H65" s="1">
        <f t="shared" si="3"/>
        <v>2159979.4899304085</v>
      </c>
      <c r="I65" s="5">
        <f t="shared" si="4"/>
        <v>5138449.1007668441</v>
      </c>
      <c r="J65">
        <f t="shared" si="5"/>
        <v>5573972.6011249479</v>
      </c>
      <c r="K65">
        <f t="shared" si="6"/>
        <v>67.200242760802013</v>
      </c>
      <c r="L65">
        <f t="shared" si="7"/>
        <v>0.23528413472618132</v>
      </c>
      <c r="M65">
        <f t="shared" si="7"/>
        <v>0.50774607944361705</v>
      </c>
    </row>
    <row r="66" spans="1:13">
      <c r="A66">
        <v>9.0999999999999998E-2</v>
      </c>
      <c r="B66" s="1">
        <v>3556400</v>
      </c>
      <c r="C66">
        <v>45.77</v>
      </c>
      <c r="E66" s="5">
        <f t="shared" si="1"/>
        <v>14384011.840359015</v>
      </c>
      <c r="F66" s="5">
        <f t="shared" si="2"/>
        <v>3768652.872595354</v>
      </c>
      <c r="H66" s="1">
        <f t="shared" si="3"/>
        <v>923971.4915400825</v>
      </c>
      <c r="I66" s="5">
        <f t="shared" si="4"/>
        <v>3526569.6586467591</v>
      </c>
      <c r="J66">
        <f t="shared" si="5"/>
        <v>3645602.4021369535</v>
      </c>
      <c r="K66">
        <f t="shared" si="6"/>
        <v>75.318344818175532</v>
      </c>
      <c r="L66">
        <f t="shared" ref="L66:M81" si="8">ABS((J66-B66)/B66)</f>
        <v>2.5082218574106835E-2</v>
      </c>
      <c r="M66">
        <f t="shared" si="8"/>
        <v>0.64558323832587994</v>
      </c>
    </row>
    <row r="67" spans="1:13">
      <c r="A67">
        <v>5.6500000000000002E-2</v>
      </c>
      <c r="B67" s="1">
        <v>2784700</v>
      </c>
      <c r="C67">
        <v>47.03</v>
      </c>
      <c r="E67" s="5">
        <f t="shared" ref="E67:E96" si="9">$P$1</f>
        <v>14384011.840359015</v>
      </c>
      <c r="F67" s="5">
        <f t="shared" ref="F67:F96" si="10">A67*$P$2</f>
        <v>2339877.882435577</v>
      </c>
      <c r="H67" s="1">
        <f t="shared" ref="H67:H96" si="11">E67*F67^2/(E67^2+F67^2)</f>
        <v>370820.19862991275</v>
      </c>
      <c r="I67" s="5">
        <f t="shared" ref="I67:I96" si="12">E67^2*F67/(E67^2+F67^2)</f>
        <v>2279555.7698869794</v>
      </c>
      <c r="J67">
        <f t="shared" ref="J67:J96" si="13">(H67^2+I67^2)^0.5</f>
        <v>2309519.8911758582</v>
      </c>
      <c r="K67">
        <f t="shared" ref="K67:K96" si="14">DEGREES(ATAN(I67/H67))</f>
        <v>80.760505273563055</v>
      </c>
      <c r="L67">
        <f t="shared" si="8"/>
        <v>0.17063960528033245</v>
      </c>
      <c r="M67">
        <f t="shared" si="8"/>
        <v>0.71721252973767924</v>
      </c>
    </row>
    <row r="68" spans="1:13">
      <c r="A68">
        <v>3.5349999999999999E-2</v>
      </c>
      <c r="B68" s="1">
        <v>2166700</v>
      </c>
      <c r="C68">
        <v>48.36</v>
      </c>
      <c r="E68" s="5">
        <f t="shared" si="9"/>
        <v>14384011.840359015</v>
      </c>
      <c r="F68" s="5">
        <f t="shared" si="10"/>
        <v>1463976.6928158875</v>
      </c>
      <c r="H68" s="1">
        <f t="shared" si="11"/>
        <v>147473.05501420202</v>
      </c>
      <c r="I68" s="5">
        <f t="shared" si="12"/>
        <v>1448967.1726795526</v>
      </c>
      <c r="J68">
        <f t="shared" si="13"/>
        <v>1456452.5977381475</v>
      </c>
      <c r="K68">
        <f t="shared" si="14"/>
        <v>84.188558555524125</v>
      </c>
      <c r="L68">
        <f t="shared" si="8"/>
        <v>0.3278014502523896</v>
      </c>
      <c r="M68">
        <f t="shared" si="8"/>
        <v>0.74087176500256668</v>
      </c>
    </row>
    <row r="69" spans="1:13">
      <c r="A69">
        <v>2.205E-2</v>
      </c>
      <c r="B69" s="1">
        <v>1679600</v>
      </c>
      <c r="C69">
        <v>49.73</v>
      </c>
      <c r="E69" s="5">
        <f t="shared" si="9"/>
        <v>14384011.840359015</v>
      </c>
      <c r="F69" s="5">
        <f t="shared" si="10"/>
        <v>913173.58066733577</v>
      </c>
      <c r="H69" s="1">
        <f t="shared" si="11"/>
        <v>57740.400017226246</v>
      </c>
      <c r="I69" s="5">
        <f t="shared" si="12"/>
        <v>909507.9129511182</v>
      </c>
      <c r="J69">
        <f t="shared" si="13"/>
        <v>911338.9037645919</v>
      </c>
      <c r="K69">
        <f t="shared" si="14"/>
        <v>86.367434138150429</v>
      </c>
      <c r="L69">
        <f t="shared" si="8"/>
        <v>0.45740717803965714</v>
      </c>
      <c r="M69">
        <f t="shared" si="8"/>
        <v>0.73672700860950002</v>
      </c>
    </row>
    <row r="70" spans="1:13">
      <c r="A70">
        <v>1.37E-2</v>
      </c>
      <c r="B70" s="1">
        <v>1291900</v>
      </c>
      <c r="C70">
        <v>51.14</v>
      </c>
      <c r="E70" s="5">
        <f t="shared" si="9"/>
        <v>14384011.840359015</v>
      </c>
      <c r="F70" s="5">
        <f t="shared" si="10"/>
        <v>567368.61928083899</v>
      </c>
      <c r="H70" s="1">
        <f t="shared" si="11"/>
        <v>22344.745626803113</v>
      </c>
      <c r="I70" s="5">
        <f t="shared" si="12"/>
        <v>566487.24434767256</v>
      </c>
      <c r="J70">
        <f t="shared" si="13"/>
        <v>566927.76053545496</v>
      </c>
      <c r="K70">
        <f t="shared" si="14"/>
        <v>87.741173729323449</v>
      </c>
      <c r="L70">
        <f t="shared" si="8"/>
        <v>0.56116745836716853</v>
      </c>
      <c r="M70">
        <f t="shared" si="8"/>
        <v>0.71570539165669633</v>
      </c>
    </row>
    <row r="71" spans="1:13">
      <c r="A71">
        <v>8.5500000000000003E-3</v>
      </c>
      <c r="B71">
        <v>985570</v>
      </c>
      <c r="C71">
        <v>52.59</v>
      </c>
      <c r="E71" s="5">
        <f t="shared" si="9"/>
        <v>14384011.840359015</v>
      </c>
      <c r="F71" s="5">
        <f t="shared" si="10"/>
        <v>354087.71495264041</v>
      </c>
      <c r="H71" s="1">
        <f t="shared" si="11"/>
        <v>8711.2121478127647</v>
      </c>
      <c r="I71" s="5">
        <f t="shared" si="12"/>
        <v>353873.27316559793</v>
      </c>
      <c r="J71">
        <f t="shared" si="13"/>
        <v>353980.47782048391</v>
      </c>
      <c r="K71">
        <f t="shared" si="14"/>
        <v>88.589848552656193</v>
      </c>
      <c r="L71">
        <f t="shared" si="8"/>
        <v>0.64083679716257191</v>
      </c>
      <c r="M71">
        <f t="shared" si="8"/>
        <v>0.68453790744735099</v>
      </c>
    </row>
    <row r="72" spans="1:13">
      <c r="A72">
        <v>5.3499999999999997E-3</v>
      </c>
      <c r="B72">
        <v>747120</v>
      </c>
      <c r="C72">
        <v>54.09</v>
      </c>
      <c r="E72" s="5">
        <f t="shared" si="9"/>
        <v>14384011.840359015</v>
      </c>
      <c r="F72" s="5">
        <f t="shared" si="10"/>
        <v>221563.65789434224</v>
      </c>
      <c r="H72" s="1">
        <f t="shared" si="11"/>
        <v>3412.0390244151372</v>
      </c>
      <c r="I72" s="5">
        <f t="shared" si="12"/>
        <v>221511.10066236006</v>
      </c>
      <c r="J72">
        <f t="shared" si="13"/>
        <v>221537.37771977516</v>
      </c>
      <c r="K72">
        <f t="shared" si="14"/>
        <v>89.117516116695384</v>
      </c>
      <c r="L72">
        <f t="shared" si="8"/>
        <v>0.70347818594097977</v>
      </c>
      <c r="M72">
        <f t="shared" si="8"/>
        <v>0.64757840851720061</v>
      </c>
    </row>
    <row r="73" spans="1:13">
      <c r="A73">
        <v>3.32E-3</v>
      </c>
      <c r="B73">
        <v>560740</v>
      </c>
      <c r="C73">
        <v>55.64</v>
      </c>
      <c r="E73" s="5">
        <f t="shared" si="9"/>
        <v>14384011.840359015</v>
      </c>
      <c r="F73" s="5">
        <f t="shared" si="10"/>
        <v>137493.70919798434</v>
      </c>
      <c r="H73" s="1">
        <f t="shared" si="11"/>
        <v>1314.1530417799156</v>
      </c>
      <c r="I73" s="5">
        <f t="shared" si="12"/>
        <v>137481.14748862441</v>
      </c>
      <c r="J73">
        <f t="shared" si="13"/>
        <v>137487.42819983987</v>
      </c>
      <c r="K73">
        <f t="shared" si="14"/>
        <v>89.452338512069645</v>
      </c>
      <c r="L73">
        <f t="shared" si="8"/>
        <v>0.75481073545700339</v>
      </c>
      <c r="M73">
        <f t="shared" si="8"/>
        <v>0.60769839166192741</v>
      </c>
    </row>
    <row r="74" spans="1:13">
      <c r="A74">
        <v>2.0699999999999998E-3</v>
      </c>
      <c r="B74">
        <v>416510</v>
      </c>
      <c r="C74">
        <v>57.25</v>
      </c>
      <c r="E74" s="5">
        <f t="shared" si="9"/>
        <v>14384011.840359015</v>
      </c>
      <c r="F74" s="5">
        <f t="shared" si="10"/>
        <v>85726.499409586613</v>
      </c>
      <c r="H74" s="1">
        <f t="shared" si="11"/>
        <v>510.89861131372055</v>
      </c>
      <c r="I74" s="5">
        <f t="shared" si="12"/>
        <v>85723.454532400239</v>
      </c>
      <c r="J74">
        <f t="shared" si="13"/>
        <v>85724.976957474501</v>
      </c>
      <c r="K74">
        <f t="shared" si="14"/>
        <v>89.658530004743056</v>
      </c>
      <c r="L74">
        <f t="shared" si="8"/>
        <v>0.79418266798522363</v>
      </c>
      <c r="M74">
        <f t="shared" si="8"/>
        <v>0.56608786034485692</v>
      </c>
    </row>
    <row r="75" spans="1:13">
      <c r="A75">
        <v>1.2899999999999999E-3</v>
      </c>
      <c r="B75">
        <v>305620</v>
      </c>
      <c r="C75">
        <v>58.94</v>
      </c>
      <c r="E75" s="5">
        <f t="shared" si="9"/>
        <v>14384011.840359015</v>
      </c>
      <c r="F75" s="5">
        <f t="shared" si="10"/>
        <v>53423.760501626442</v>
      </c>
      <c r="H75" s="1">
        <f t="shared" si="11"/>
        <v>198.41883107684419</v>
      </c>
      <c r="I75" s="5">
        <f t="shared" si="12"/>
        <v>53423.023552837185</v>
      </c>
      <c r="J75">
        <f t="shared" si="13"/>
        <v>53423.39202596109</v>
      </c>
      <c r="K75">
        <f t="shared" si="14"/>
        <v>89.787198317015452</v>
      </c>
      <c r="L75">
        <f t="shared" si="8"/>
        <v>0.8251966755252893</v>
      </c>
      <c r="M75">
        <f t="shared" si="8"/>
        <v>0.52336610649839588</v>
      </c>
    </row>
    <row r="76" spans="1:13">
      <c r="A76" s="1">
        <v>8.0500000000000005E-4</v>
      </c>
      <c r="B76">
        <v>224570</v>
      </c>
      <c r="C76">
        <v>60.6</v>
      </c>
      <c r="E76" s="5">
        <f t="shared" si="9"/>
        <v>14384011.840359015</v>
      </c>
      <c r="F76" s="5">
        <f t="shared" si="10"/>
        <v>33338.083103728131</v>
      </c>
      <c r="H76" s="1">
        <f t="shared" si="11"/>
        <v>77.267860108287124</v>
      </c>
      <c r="I76" s="5">
        <f t="shared" si="12"/>
        <v>33337.90401861821</v>
      </c>
      <c r="J76">
        <f t="shared" si="13"/>
        <v>33337.993561052921</v>
      </c>
      <c r="K76">
        <f t="shared" si="14"/>
        <v>89.867204778484705</v>
      </c>
      <c r="L76">
        <f t="shared" si="8"/>
        <v>0.85154743037336722</v>
      </c>
      <c r="M76">
        <f t="shared" si="8"/>
        <v>0.48295717456245385</v>
      </c>
    </row>
    <row r="77" spans="1:13">
      <c r="A77" s="1">
        <v>5.0000000000000001E-4</v>
      </c>
      <c r="B77">
        <v>163650</v>
      </c>
      <c r="C77">
        <v>62.26</v>
      </c>
      <c r="E77" s="5">
        <f t="shared" si="9"/>
        <v>14384011.840359015</v>
      </c>
      <c r="F77" s="5">
        <f t="shared" si="10"/>
        <v>20706.883915359089</v>
      </c>
      <c r="H77" s="1">
        <f t="shared" si="11"/>
        <v>29.809079529400002</v>
      </c>
      <c r="I77" s="5">
        <f t="shared" si="12"/>
        <v>20706.841002911835</v>
      </c>
      <c r="J77">
        <f t="shared" si="13"/>
        <v>20706.86245912435</v>
      </c>
      <c r="K77">
        <f t="shared" si="14"/>
        <v>89.917518405239321</v>
      </c>
      <c r="L77">
        <f t="shared" si="8"/>
        <v>0.87346860703254292</v>
      </c>
    </row>
    <row r="78" spans="1:13">
      <c r="A78">
        <v>0.2</v>
      </c>
      <c r="B78" s="1">
        <v>4705200</v>
      </c>
      <c r="C78">
        <v>47.04</v>
      </c>
      <c r="E78" s="5">
        <f t="shared" si="9"/>
        <v>14384011.840359015</v>
      </c>
      <c r="F78" s="5">
        <f t="shared" si="10"/>
        <v>8282753.5661436357</v>
      </c>
      <c r="H78" s="1">
        <f t="shared" si="11"/>
        <v>3581804.7957556657</v>
      </c>
      <c r="I78" s="5">
        <f t="shared" si="12"/>
        <v>6220240.9115006076</v>
      </c>
      <c r="J78">
        <f t="shared" si="13"/>
        <v>7177793.7133916151</v>
      </c>
      <c r="K78">
        <f t="shared" si="14"/>
        <v>60.065347746505012</v>
      </c>
      <c r="L78">
        <f t="shared" si="8"/>
        <v>0.52550236193819921</v>
      </c>
    </row>
    <row r="79" spans="1:13">
      <c r="A79">
        <v>0.12479999999999999</v>
      </c>
      <c r="B79" s="1">
        <v>3949600</v>
      </c>
      <c r="C79">
        <v>47.85</v>
      </c>
      <c r="E79" s="5">
        <f t="shared" si="9"/>
        <v>14384011.840359015</v>
      </c>
      <c r="F79" s="5">
        <f t="shared" si="10"/>
        <v>5168438.2252736278</v>
      </c>
      <c r="H79" s="1">
        <f t="shared" si="11"/>
        <v>1644759.9447473192</v>
      </c>
      <c r="I79" s="5">
        <f t="shared" si="12"/>
        <v>4577445.9302047994</v>
      </c>
      <c r="J79">
        <f t="shared" si="13"/>
        <v>4863974.3543519722</v>
      </c>
      <c r="K79">
        <f t="shared" si="14"/>
        <v>70.235710078179736</v>
      </c>
      <c r="L79">
        <f t="shared" si="8"/>
        <v>0.23151062243061885</v>
      </c>
      <c r="M79">
        <f t="shared" si="8"/>
        <v>0.46783093162340089</v>
      </c>
    </row>
    <row r="80" spans="1:13">
      <c r="A80">
        <v>7.7600000000000002E-2</v>
      </c>
      <c r="B80" s="1">
        <v>3136800</v>
      </c>
      <c r="C80">
        <v>48.88</v>
      </c>
      <c r="E80" s="5">
        <f t="shared" si="9"/>
        <v>14384011.840359015</v>
      </c>
      <c r="F80" s="5">
        <f t="shared" si="10"/>
        <v>3213708.3836637302</v>
      </c>
      <c r="H80" s="1">
        <f t="shared" si="11"/>
        <v>683876.56720883073</v>
      </c>
      <c r="I80" s="5">
        <f t="shared" si="12"/>
        <v>3060915.1378139453</v>
      </c>
      <c r="J80">
        <f t="shared" si="13"/>
        <v>3136381.456404163</v>
      </c>
      <c r="K80">
        <f t="shared" si="14"/>
        <v>77.405687682240483</v>
      </c>
      <c r="L80">
        <f t="shared" si="8"/>
        <v>1.3343011854022045E-4</v>
      </c>
      <c r="M80">
        <f t="shared" si="8"/>
        <v>0.58358608187889682</v>
      </c>
    </row>
    <row r="81" spans="1:13">
      <c r="A81">
        <v>4.8399999999999999E-2</v>
      </c>
      <c r="B81" s="1">
        <v>2443000</v>
      </c>
      <c r="C81">
        <v>49.95</v>
      </c>
      <c r="E81" s="5">
        <f t="shared" si="9"/>
        <v>14384011.840359015</v>
      </c>
      <c r="F81" s="5">
        <f t="shared" si="10"/>
        <v>2004426.3630067597</v>
      </c>
      <c r="H81" s="1">
        <f t="shared" si="11"/>
        <v>273998.12095930573</v>
      </c>
      <c r="I81" s="5">
        <f t="shared" si="12"/>
        <v>1966244.4522046451</v>
      </c>
      <c r="J81">
        <f t="shared" si="13"/>
        <v>1985243.6163138205</v>
      </c>
      <c r="K81">
        <f t="shared" si="14"/>
        <v>82.066863274327972</v>
      </c>
      <c r="L81">
        <f t="shared" si="8"/>
        <v>0.18737469655594741</v>
      </c>
      <c r="M81">
        <f t="shared" si="8"/>
        <v>0.64298024573229162</v>
      </c>
    </row>
    <row r="82" spans="1:13">
      <c r="A82">
        <v>3.0120000000000001E-2</v>
      </c>
      <c r="B82" s="1">
        <v>1882000</v>
      </c>
      <c r="C82">
        <v>51.08</v>
      </c>
      <c r="E82" s="5">
        <f t="shared" si="9"/>
        <v>14384011.840359015</v>
      </c>
      <c r="F82" s="5">
        <f t="shared" si="10"/>
        <v>1247382.6870612314</v>
      </c>
      <c r="H82" s="1">
        <f t="shared" si="11"/>
        <v>107365.69891100687</v>
      </c>
      <c r="I82" s="5">
        <f t="shared" si="12"/>
        <v>1238071.9248418869</v>
      </c>
      <c r="J82">
        <f t="shared" si="13"/>
        <v>1242718.5861587264</v>
      </c>
      <c r="K82">
        <f t="shared" si="14"/>
        <v>85.043704876066769</v>
      </c>
      <c r="L82">
        <f t="shared" ref="L82:M101" si="15">ABS((J82-B82)/B82)</f>
        <v>0.33968194146720171</v>
      </c>
      <c r="M82">
        <f t="shared" si="15"/>
        <v>0.6649119983568279</v>
      </c>
    </row>
    <row r="83" spans="1:13">
      <c r="A83">
        <v>1.8759999999999999E-2</v>
      </c>
      <c r="B83" s="1">
        <v>1438100</v>
      </c>
      <c r="C83">
        <v>52.26</v>
      </c>
      <c r="E83" s="5">
        <f t="shared" si="9"/>
        <v>14384011.840359015</v>
      </c>
      <c r="F83" s="5">
        <f t="shared" si="10"/>
        <v>776922.28450427286</v>
      </c>
      <c r="H83" s="1">
        <f t="shared" si="11"/>
        <v>41841.761689272265</v>
      </c>
      <c r="I83" s="5">
        <f t="shared" si="12"/>
        <v>774662.28934853314</v>
      </c>
      <c r="J83">
        <f t="shared" si="13"/>
        <v>775791.46396436472</v>
      </c>
      <c r="K83">
        <f t="shared" si="14"/>
        <v>86.908292667506601</v>
      </c>
      <c r="L83">
        <f t="shared" si="15"/>
        <v>0.46054414577264119</v>
      </c>
      <c r="M83">
        <f t="shared" si="15"/>
        <v>0.66299832888455035</v>
      </c>
    </row>
    <row r="84" spans="1:13">
      <c r="A84">
        <v>1.1679999999999999E-2</v>
      </c>
      <c r="B84" s="1">
        <v>1090300</v>
      </c>
      <c r="C84">
        <v>53.49</v>
      </c>
      <c r="E84" s="5">
        <f t="shared" si="9"/>
        <v>14384011.840359015</v>
      </c>
      <c r="F84" s="5">
        <f t="shared" si="10"/>
        <v>483712.80826278828</v>
      </c>
      <c r="H84" s="1">
        <f t="shared" si="11"/>
        <v>16248.163731520553</v>
      </c>
      <c r="I84" s="5">
        <f t="shared" si="12"/>
        <v>483166.40681408852</v>
      </c>
      <c r="J84">
        <f t="shared" si="13"/>
        <v>483439.530343024</v>
      </c>
      <c r="K84">
        <f t="shared" si="14"/>
        <v>88.073954436344977</v>
      </c>
      <c r="L84">
        <f t="shared" si="15"/>
        <v>0.55659953192421896</v>
      </c>
      <c r="M84">
        <f t="shared" si="15"/>
        <v>0.64654990533454804</v>
      </c>
    </row>
    <row r="85" spans="1:13">
      <c r="A85">
        <v>7.28E-3</v>
      </c>
      <c r="B85">
        <v>820400</v>
      </c>
      <c r="C85">
        <v>54.77</v>
      </c>
      <c r="E85" s="5">
        <f t="shared" si="9"/>
        <v>14384011.840359015</v>
      </c>
      <c r="F85" s="5">
        <f t="shared" si="10"/>
        <v>301492.22980762832</v>
      </c>
      <c r="H85" s="1">
        <f t="shared" si="11"/>
        <v>6316.5721101052859</v>
      </c>
      <c r="I85" s="5">
        <f t="shared" si="12"/>
        <v>301359.83298876078</v>
      </c>
      <c r="J85">
        <f t="shared" si="13"/>
        <v>301426.02412903227</v>
      </c>
      <c r="K85">
        <f t="shared" si="14"/>
        <v>88.799242973490138</v>
      </c>
      <c r="L85">
        <f t="shared" si="15"/>
        <v>0.63258651373838093</v>
      </c>
      <c r="M85">
        <f t="shared" si="15"/>
        <v>0.62131172126145939</v>
      </c>
    </row>
    <row r="86" spans="1:13">
      <c r="A86">
        <v>4.5199999999999997E-3</v>
      </c>
      <c r="B86">
        <v>614040</v>
      </c>
      <c r="C86">
        <v>56.09</v>
      </c>
      <c r="E86" s="5">
        <f t="shared" si="9"/>
        <v>14384011.840359015</v>
      </c>
      <c r="F86" s="5">
        <f t="shared" si="10"/>
        <v>187190.23059484613</v>
      </c>
      <c r="H86" s="1">
        <f t="shared" si="11"/>
        <v>2435.6382267143845</v>
      </c>
      <c r="I86" s="5">
        <f t="shared" si="12"/>
        <v>187158.53375766578</v>
      </c>
      <c r="J86">
        <f t="shared" si="13"/>
        <v>187174.38150529776</v>
      </c>
      <c r="K86">
        <f t="shared" si="14"/>
        <v>89.254407957099332</v>
      </c>
      <c r="L86">
        <f t="shared" si="15"/>
        <v>0.69517558871523399</v>
      </c>
      <c r="M86">
        <f t="shared" si="15"/>
        <v>0.59127131319485338</v>
      </c>
    </row>
    <row r="87" spans="1:13">
      <c r="A87">
        <v>2.8300000000000001E-3</v>
      </c>
      <c r="B87">
        <v>456810</v>
      </c>
      <c r="C87">
        <v>57.44</v>
      </c>
      <c r="E87" s="5">
        <f t="shared" si="9"/>
        <v>14384011.840359015</v>
      </c>
      <c r="F87" s="5">
        <f t="shared" si="10"/>
        <v>117200.96296093243</v>
      </c>
      <c r="H87" s="1">
        <f t="shared" si="11"/>
        <v>954.89033208035471</v>
      </c>
      <c r="I87" s="5">
        <f t="shared" si="12"/>
        <v>117193.18251221729</v>
      </c>
      <c r="J87">
        <f t="shared" si="13"/>
        <v>117197.07267200906</v>
      </c>
      <c r="K87">
        <f t="shared" si="14"/>
        <v>89.533164182045596</v>
      </c>
      <c r="L87">
        <f t="shared" si="15"/>
        <v>0.74344459912872074</v>
      </c>
      <c r="M87">
        <f t="shared" si="15"/>
        <v>0.5587250031693175</v>
      </c>
    </row>
    <row r="88" spans="1:13">
      <c r="A88">
        <v>1.7600000000000001E-3</v>
      </c>
      <c r="B88">
        <v>336960</v>
      </c>
      <c r="C88">
        <v>58.86</v>
      </c>
      <c r="E88" s="5">
        <f t="shared" si="9"/>
        <v>14384011.840359015</v>
      </c>
      <c r="F88" s="5">
        <f t="shared" si="10"/>
        <v>72888.231382063983</v>
      </c>
      <c r="H88" s="1">
        <f t="shared" si="11"/>
        <v>369.33770071429785</v>
      </c>
      <c r="I88" s="5">
        <f t="shared" si="12"/>
        <v>72886.359833841794</v>
      </c>
      <c r="J88">
        <f t="shared" si="13"/>
        <v>72887.295601945851</v>
      </c>
      <c r="K88">
        <f t="shared" si="14"/>
        <v>89.709667070883356</v>
      </c>
      <c r="L88">
        <f t="shared" si="15"/>
        <v>0.78369154913952443</v>
      </c>
      <c r="M88">
        <f t="shared" si="15"/>
        <v>0.52411938618558196</v>
      </c>
    </row>
    <row r="89" spans="1:13">
      <c r="A89">
        <v>1.1000000000000001E-3</v>
      </c>
      <c r="B89">
        <v>247010</v>
      </c>
      <c r="C89">
        <v>60.28</v>
      </c>
      <c r="E89" s="5">
        <f t="shared" si="9"/>
        <v>14384011.840359015</v>
      </c>
      <c r="F89" s="5">
        <f t="shared" si="10"/>
        <v>45555.144613789998</v>
      </c>
      <c r="H89" s="1">
        <f t="shared" si="11"/>
        <v>144.27479679450471</v>
      </c>
      <c r="I89" s="5">
        <f t="shared" si="12"/>
        <v>45554.687685687808</v>
      </c>
      <c r="J89">
        <f t="shared" si="13"/>
        <v>45554.916149166012</v>
      </c>
      <c r="K89">
        <f t="shared" si="14"/>
        <v>89.818540972871304</v>
      </c>
      <c r="L89">
        <f t="shared" si="15"/>
        <v>0.81557460771156631</v>
      </c>
      <c r="M89">
        <f t="shared" si="15"/>
        <v>0.49002224573442771</v>
      </c>
    </row>
    <row r="90" spans="1:13">
      <c r="A90" s="1">
        <v>6.8400000000000004E-4</v>
      </c>
      <c r="B90">
        <v>179690</v>
      </c>
      <c r="C90">
        <v>61.77</v>
      </c>
      <c r="E90" s="5">
        <f t="shared" si="9"/>
        <v>14384011.840359015</v>
      </c>
      <c r="F90" s="5">
        <f t="shared" si="10"/>
        <v>28327.017196211233</v>
      </c>
      <c r="H90" s="1">
        <f t="shared" si="11"/>
        <v>55.785326105497774</v>
      </c>
      <c r="I90" s="5">
        <f t="shared" si="12"/>
        <v>28326.907335908731</v>
      </c>
      <c r="J90">
        <f t="shared" si="13"/>
        <v>28326.962266006718</v>
      </c>
      <c r="K90">
        <f t="shared" si="14"/>
        <v>89.887165246290806</v>
      </c>
      <c r="L90">
        <f t="shared" si="15"/>
        <v>0.8423564902554026</v>
      </c>
      <c r="M90">
        <f t="shared" si="15"/>
        <v>0.4551912780684928</v>
      </c>
    </row>
    <row r="91" spans="1:13">
      <c r="A91" s="1">
        <v>4.28E-4</v>
      </c>
      <c r="B91">
        <v>129650</v>
      </c>
      <c r="C91">
        <v>63.28</v>
      </c>
      <c r="E91" s="5">
        <f t="shared" si="9"/>
        <v>14384011.840359015</v>
      </c>
      <c r="F91" s="5">
        <f t="shared" si="10"/>
        <v>17725.092631547377</v>
      </c>
      <c r="H91" s="1">
        <f t="shared" si="11"/>
        <v>21.842197795824703</v>
      </c>
      <c r="I91" s="5">
        <f t="shared" si="12"/>
        <v>17725.06571590079</v>
      </c>
      <c r="J91">
        <f t="shared" si="13"/>
        <v>17725.079173718976</v>
      </c>
      <c r="K91">
        <f t="shared" si="14"/>
        <v>89.929395741849632</v>
      </c>
      <c r="L91">
        <f t="shared" si="15"/>
        <v>0.86328515870637124</v>
      </c>
      <c r="M91">
        <f t="shared" si="15"/>
        <v>0.42113457240596763</v>
      </c>
    </row>
    <row r="92" spans="1:13">
      <c r="A92" s="1">
        <v>2.656E-4</v>
      </c>
      <c r="B92">
        <v>92549</v>
      </c>
      <c r="C92">
        <v>64.88</v>
      </c>
      <c r="E92" s="5">
        <f t="shared" si="9"/>
        <v>14384011.840359015</v>
      </c>
      <c r="F92" s="5">
        <f t="shared" si="10"/>
        <v>10999.496735838748</v>
      </c>
      <c r="H92" s="1">
        <f t="shared" si="11"/>
        <v>8.4113430268126503</v>
      </c>
      <c r="I92" s="5">
        <f t="shared" si="12"/>
        <v>10999.490303659661</v>
      </c>
      <c r="J92">
        <f t="shared" si="13"/>
        <v>10999.493519748736</v>
      </c>
      <c r="K92">
        <f t="shared" si="14"/>
        <v>89.956185755137</v>
      </c>
      <c r="L92">
        <f t="shared" si="15"/>
        <v>0.88114951517845963</v>
      </c>
      <c r="M92">
        <f t="shared" si="15"/>
        <v>0.38650101348854821</v>
      </c>
    </row>
    <row r="93" spans="1:13">
      <c r="A93" s="1">
        <v>1.6559999999999999E-4</v>
      </c>
      <c r="B93">
        <v>65288</v>
      </c>
      <c r="C93">
        <v>66.52</v>
      </c>
      <c r="E93" s="5">
        <f t="shared" si="9"/>
        <v>14384011.840359015</v>
      </c>
      <c r="F93" s="5">
        <f t="shared" si="10"/>
        <v>6858.1199527669296</v>
      </c>
      <c r="H93" s="1">
        <f t="shared" si="11"/>
        <v>3.2698665098802171</v>
      </c>
      <c r="I93" s="5">
        <f t="shared" si="12"/>
        <v>6858.1183937347905</v>
      </c>
      <c r="J93">
        <f t="shared" si="13"/>
        <v>6858.1191732508159</v>
      </c>
      <c r="K93">
        <f t="shared" si="14"/>
        <v>89.972682079014277</v>
      </c>
      <c r="L93">
        <f t="shared" si="15"/>
        <v>0.89495590042196393</v>
      </c>
      <c r="M93">
        <f t="shared" si="15"/>
        <v>0.3525658761126621</v>
      </c>
    </row>
    <row r="94" spans="1:13">
      <c r="A94" s="1">
        <v>1.032E-4</v>
      </c>
      <c r="B94">
        <v>45827</v>
      </c>
      <c r="C94">
        <v>68.19</v>
      </c>
      <c r="E94" s="5">
        <f t="shared" si="9"/>
        <v>14384011.840359015</v>
      </c>
      <c r="F94" s="5">
        <f t="shared" si="10"/>
        <v>4273.9008401301153</v>
      </c>
      <c r="H94" s="1">
        <f t="shared" si="11"/>
        <v>1.2698979242614494</v>
      </c>
      <c r="I94" s="5">
        <f t="shared" si="12"/>
        <v>4273.9004628071634</v>
      </c>
      <c r="J94">
        <f t="shared" si="13"/>
        <v>4273.9006514686353</v>
      </c>
      <c r="K94">
        <f t="shared" si="14"/>
        <v>89.982975787582191</v>
      </c>
      <c r="L94">
        <f t="shared" si="15"/>
        <v>0.9067383714520123</v>
      </c>
      <c r="M94">
        <f t="shared" si="15"/>
        <v>0.31959196051594357</v>
      </c>
    </row>
    <row r="95" spans="1:13">
      <c r="A95" s="1">
        <v>6.4399999999999993E-5</v>
      </c>
      <c r="B95">
        <v>32166</v>
      </c>
      <c r="C95">
        <v>69.849999999999994</v>
      </c>
      <c r="E95" s="5">
        <f t="shared" si="9"/>
        <v>14384011.840359015</v>
      </c>
      <c r="F95" s="5">
        <f t="shared" si="10"/>
        <v>2667.0466482982501</v>
      </c>
      <c r="H95" s="1">
        <f t="shared" si="11"/>
        <v>0.4945169441319352</v>
      </c>
      <c r="I95" s="5">
        <f t="shared" si="12"/>
        <v>2667.0465566061844</v>
      </c>
      <c r="J95">
        <f t="shared" si="13"/>
        <v>2667.0466024522166</v>
      </c>
      <c r="K95">
        <f t="shared" si="14"/>
        <v>89.989376363377843</v>
      </c>
      <c r="L95">
        <f t="shared" si="15"/>
        <v>0.91708491567331285</v>
      </c>
      <c r="M95">
        <f t="shared" si="15"/>
        <v>0.28832321207412814</v>
      </c>
    </row>
    <row r="96" spans="1:13">
      <c r="A96" s="1">
        <v>4.0000000000000003E-5</v>
      </c>
      <c r="B96">
        <v>22372</v>
      </c>
      <c r="C96">
        <v>71.510000000000005</v>
      </c>
      <c r="E96" s="5">
        <f t="shared" si="9"/>
        <v>14384011.840359015</v>
      </c>
      <c r="F96" s="5">
        <f t="shared" si="10"/>
        <v>1656.5507132287271</v>
      </c>
      <c r="H96" s="1">
        <f t="shared" si="11"/>
        <v>0.19077850182259551</v>
      </c>
      <c r="I96" s="5">
        <f t="shared" si="12"/>
        <v>1656.550691257509</v>
      </c>
      <c r="J96">
        <f t="shared" si="13"/>
        <v>1656.5507022431182</v>
      </c>
      <c r="K96">
        <f t="shared" si="14"/>
        <v>89.993401467890095</v>
      </c>
      <c r="L96">
        <f t="shared" si="15"/>
        <v>0.92595428650799572</v>
      </c>
      <c r="M96">
        <f t="shared" si="15"/>
        <v>0.25847296137449433</v>
      </c>
    </row>
  </sheetData>
  <pageMargins left="0.7" right="0.7" top="0.75" bottom="0.75" header="0.3" footer="0.3"/>
  <pageSetup paperSize="9" orientation="portrait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96"/>
  <sheetViews>
    <sheetView zoomScale="70" zoomScaleNormal="70" workbookViewId="0">
      <selection activeCell="L31" sqref="L31"/>
    </sheetView>
  </sheetViews>
  <sheetFormatPr defaultRowHeight="14.4"/>
  <cols>
    <col min="16" max="16" width="13.77734375" customWidth="1"/>
    <col min="19" max="19" width="10.109375" bestFit="1" customWidth="1"/>
  </cols>
  <sheetData>
    <row r="1" spans="1:23">
      <c r="A1" t="s">
        <v>19</v>
      </c>
      <c r="B1" t="s">
        <v>20</v>
      </c>
      <c r="C1" t="s">
        <v>21</v>
      </c>
      <c r="E1" t="s">
        <v>0</v>
      </c>
      <c r="F1" t="s">
        <v>1</v>
      </c>
      <c r="H1" t="s">
        <v>27</v>
      </c>
      <c r="I1" t="s">
        <v>28</v>
      </c>
      <c r="J1" t="s">
        <v>25</v>
      </c>
      <c r="K1" t="s">
        <v>24</v>
      </c>
      <c r="L1" t="s">
        <v>30</v>
      </c>
      <c r="M1" t="s">
        <v>31</v>
      </c>
      <c r="O1" t="s">
        <v>42</v>
      </c>
      <c r="P1" s="5">
        <f>10^Q1</f>
        <v>16608343.766746178</v>
      </c>
      <c r="Q1">
        <v>7.2203263254780818</v>
      </c>
      <c r="R1" s="5"/>
      <c r="S1" s="4">
        <f>P1/10^6</f>
        <v>16.608343766746177</v>
      </c>
      <c r="T1" s="8" t="s">
        <v>44</v>
      </c>
    </row>
    <row r="2" spans="1:23">
      <c r="A2">
        <v>30000</v>
      </c>
      <c r="B2" s="1">
        <v>228390000</v>
      </c>
      <c r="C2">
        <v>16.5</v>
      </c>
      <c r="E2" s="5">
        <f>$P$1</f>
        <v>16608343.766746178</v>
      </c>
      <c r="F2" s="5">
        <f>A2*$P$2</f>
        <v>1470913642478.8501</v>
      </c>
      <c r="H2" s="1">
        <f>E2*F2^2/(E2^2+F2^2)</f>
        <v>16608343.764628772</v>
      </c>
      <c r="I2" s="5">
        <f>E2^2*F2/(E2^2+F2^2)</f>
        <v>187.52772064469869</v>
      </c>
      <c r="J2">
        <f>(H2^2+I2^2)^0.5</f>
        <v>16608343.765687477</v>
      </c>
      <c r="K2">
        <f>DEGREES(ATAN(I2/H2))</f>
        <v>6.4693668956177853E-4</v>
      </c>
      <c r="L2">
        <f t="shared" ref="L2:M33" si="0">ABS((J2-B2)/B2)</f>
        <v>0.92728077514038498</v>
      </c>
      <c r="M2">
        <f t="shared" si="0"/>
        <v>0.99996079171578411</v>
      </c>
      <c r="O2" t="s">
        <v>43</v>
      </c>
      <c r="P2" s="5">
        <f>10^Q2</f>
        <v>49030454.749295004</v>
      </c>
      <c r="Q2">
        <v>7.6904659212737858</v>
      </c>
      <c r="R2" s="5"/>
      <c r="S2" s="4">
        <f>P2/10^6</f>
        <v>49.030454749295004</v>
      </c>
      <c r="T2" s="8" t="s">
        <v>45</v>
      </c>
    </row>
    <row r="3" spans="1:23">
      <c r="A3">
        <v>18720</v>
      </c>
      <c r="B3" s="1">
        <v>207470000</v>
      </c>
      <c r="C3">
        <v>17.23</v>
      </c>
      <c r="E3" s="5">
        <f t="shared" ref="E3:E66" si="1">$P$1</f>
        <v>16608343.766746178</v>
      </c>
      <c r="F3" s="5">
        <f t="shared" ref="F3:F66" si="2">A3*$P$2</f>
        <v>917850112906.80249</v>
      </c>
      <c r="H3" s="1">
        <f t="shared" ref="H3:H66" si="3">E3*F3^2/(E3^2+F3^2)</f>
        <v>16608343.761308227</v>
      </c>
      <c r="I3" s="5">
        <f t="shared" ref="I3:I66" si="4">E3^2*F3/(E3^2+F3^2)</f>
        <v>300.52519328077858</v>
      </c>
      <c r="J3">
        <f t="shared" ref="J3:J66" si="5">(H3^2+I3^2)^0.5</f>
        <v>16608343.764027204</v>
      </c>
      <c r="K3">
        <f t="shared" ref="K3:K66" si="6">DEGREES(ATAN(I3/H3))</f>
        <v>1.0367575152542691E-3</v>
      </c>
      <c r="L3">
        <f t="shared" si="0"/>
        <v>0.91994821533702609</v>
      </c>
      <c r="M3">
        <f t="shared" si="0"/>
        <v>0.99993982835082673</v>
      </c>
      <c r="P3" s="5"/>
      <c r="R3" s="5"/>
      <c r="T3" s="8"/>
    </row>
    <row r="4" spans="1:23">
      <c r="A4">
        <v>11640</v>
      </c>
      <c r="B4" s="1">
        <v>188310000</v>
      </c>
      <c r="C4">
        <v>17.97</v>
      </c>
      <c r="E4" s="5">
        <f t="shared" si="1"/>
        <v>16608343.766746178</v>
      </c>
      <c r="F4" s="5">
        <f t="shared" si="2"/>
        <v>570714493281.79382</v>
      </c>
      <c r="H4" s="1">
        <f t="shared" si="3"/>
        <v>16608343.752681132</v>
      </c>
      <c r="I4" s="5">
        <f t="shared" si="4"/>
        <v>483.31886729328812</v>
      </c>
      <c r="J4">
        <f t="shared" si="5"/>
        <v>16608343.759713655</v>
      </c>
      <c r="K4">
        <f t="shared" si="6"/>
        <v>1.6673626015635266E-3</v>
      </c>
      <c r="L4">
        <f t="shared" si="0"/>
        <v>0.91180317689069279</v>
      </c>
      <c r="M4">
        <f t="shared" si="0"/>
        <v>0.99990721410119299</v>
      </c>
      <c r="P4" s="5"/>
      <c r="R4" s="5"/>
      <c r="T4" s="8"/>
      <c r="W4" s="1"/>
    </row>
    <row r="5" spans="1:23">
      <c r="A5">
        <v>7260</v>
      </c>
      <c r="B5" s="1">
        <v>171090000</v>
      </c>
      <c r="C5">
        <v>18.68</v>
      </c>
      <c r="E5" s="5">
        <f t="shared" si="1"/>
        <v>16608343.766746178</v>
      </c>
      <c r="F5" s="5">
        <f t="shared" si="2"/>
        <v>355961101479.88171</v>
      </c>
      <c r="H5" s="1">
        <f t="shared" si="3"/>
        <v>16608343.73059072</v>
      </c>
      <c r="I5" s="5">
        <f t="shared" si="4"/>
        <v>774.90793496020274</v>
      </c>
      <c r="J5">
        <f t="shared" si="5"/>
        <v>16608343.748668449</v>
      </c>
      <c r="K5">
        <f t="shared" si="6"/>
        <v>2.6732921038009195E-3</v>
      </c>
      <c r="L5">
        <f t="shared" si="0"/>
        <v>0.90292627419096116</v>
      </c>
      <c r="M5">
        <f t="shared" si="0"/>
        <v>0.99985689014433621</v>
      </c>
      <c r="P5" s="5"/>
      <c r="R5" s="5"/>
      <c r="T5" s="8"/>
    </row>
    <row r="6" spans="1:23">
      <c r="A6">
        <v>4518</v>
      </c>
      <c r="B6" s="1">
        <v>154620000</v>
      </c>
      <c r="C6">
        <v>19.329999999999998</v>
      </c>
      <c r="E6" s="5">
        <f t="shared" si="1"/>
        <v>16608343.766746178</v>
      </c>
      <c r="F6" s="5">
        <f t="shared" si="2"/>
        <v>221519594557.31482</v>
      </c>
      <c r="H6" s="1">
        <f t="shared" si="3"/>
        <v>16608343.673387501</v>
      </c>
      <c r="I6" s="5">
        <f t="shared" si="4"/>
        <v>1245.2039815038347</v>
      </c>
      <c r="J6">
        <f t="shared" si="5"/>
        <v>16608343.72006684</v>
      </c>
      <c r="K6">
        <f t="shared" si="6"/>
        <v>4.2957283424773333E-3</v>
      </c>
      <c r="L6">
        <f t="shared" si="0"/>
        <v>0.89258605794808665</v>
      </c>
      <c r="M6">
        <f t="shared" si="0"/>
        <v>0.99977776883898206</v>
      </c>
      <c r="P6" s="5"/>
      <c r="R6" s="5"/>
      <c r="T6" s="8"/>
    </row>
    <row r="7" spans="1:23">
      <c r="A7">
        <v>2814</v>
      </c>
      <c r="B7" s="1">
        <v>139200000</v>
      </c>
      <c r="C7">
        <v>20.09</v>
      </c>
      <c r="E7" s="5">
        <f t="shared" si="1"/>
        <v>16608343.766746178</v>
      </c>
      <c r="F7" s="5">
        <f t="shared" si="2"/>
        <v>137971699664.51614</v>
      </c>
      <c r="H7" s="1">
        <f t="shared" si="3"/>
        <v>16608343.526088934</v>
      </c>
      <c r="I7" s="5">
        <f t="shared" si="4"/>
        <v>1999.2294024659227</v>
      </c>
      <c r="J7">
        <f t="shared" si="5"/>
        <v>16608343.646417556</v>
      </c>
      <c r="K7">
        <f t="shared" si="6"/>
        <v>6.8969795998351435E-3</v>
      </c>
      <c r="L7">
        <f t="shared" si="0"/>
        <v>0.88068718644814969</v>
      </c>
      <c r="M7">
        <f t="shared" si="0"/>
        <v>0.99965669588851003</v>
      </c>
      <c r="P7" s="5"/>
      <c r="R7" s="5"/>
      <c r="T7" s="8"/>
    </row>
    <row r="8" spans="1:23">
      <c r="A8">
        <v>1752</v>
      </c>
      <c r="B8" s="1">
        <v>124950000</v>
      </c>
      <c r="C8">
        <v>20.68</v>
      </c>
      <c r="E8" s="5">
        <f t="shared" si="1"/>
        <v>16608343.766746178</v>
      </c>
      <c r="F8" s="5">
        <f t="shared" si="2"/>
        <v>85901356720.764847</v>
      </c>
      <c r="H8" s="1">
        <f t="shared" si="3"/>
        <v>16608343.145907288</v>
      </c>
      <c r="I8" s="5">
        <f t="shared" si="4"/>
        <v>3211.0909873048963</v>
      </c>
      <c r="J8">
        <f t="shared" si="5"/>
        <v>16608343.456326731</v>
      </c>
      <c r="K8">
        <f t="shared" si="6"/>
        <v>1.1077682902880021E-2</v>
      </c>
      <c r="L8">
        <f t="shared" si="0"/>
        <v>0.86708008438313944</v>
      </c>
      <c r="M8">
        <f t="shared" si="0"/>
        <v>0.99946432867974466</v>
      </c>
      <c r="P8" s="5"/>
      <c r="R8" s="1"/>
      <c r="T8" s="1"/>
    </row>
    <row r="9" spans="1:23">
      <c r="A9">
        <v>1092</v>
      </c>
      <c r="B9" s="1">
        <v>111940000</v>
      </c>
      <c r="C9">
        <v>21.54</v>
      </c>
      <c r="E9" s="5">
        <f t="shared" si="1"/>
        <v>16608343.766746178</v>
      </c>
      <c r="F9" s="5">
        <f t="shared" si="2"/>
        <v>53541256586.230141</v>
      </c>
      <c r="H9" s="1">
        <f t="shared" si="3"/>
        <v>16608342.168654036</v>
      </c>
      <c r="I9" s="5">
        <f t="shared" si="4"/>
        <v>5151.8599622051715</v>
      </c>
      <c r="J9">
        <f t="shared" si="5"/>
        <v>16608342.967700087</v>
      </c>
      <c r="K9">
        <f t="shared" si="6"/>
        <v>1.7772985407675006E-2</v>
      </c>
      <c r="L9">
        <f t="shared" si="0"/>
        <v>0.85163174050652046</v>
      </c>
      <c r="M9">
        <f t="shared" si="0"/>
        <v>0.99917488461431414</v>
      </c>
      <c r="P9" s="5"/>
      <c r="R9" s="1"/>
      <c r="T9" s="1"/>
    </row>
    <row r="10" spans="1:23">
      <c r="A10">
        <v>678</v>
      </c>
      <c r="B10" s="1">
        <v>99853000</v>
      </c>
      <c r="C10">
        <v>22.21</v>
      </c>
      <c r="E10" s="5">
        <f t="shared" si="1"/>
        <v>16608343.766746178</v>
      </c>
      <c r="F10" s="5">
        <f t="shared" si="2"/>
        <v>33242648320.022011</v>
      </c>
      <c r="H10" s="1">
        <f t="shared" si="3"/>
        <v>16608339.621143866</v>
      </c>
      <c r="I10" s="5">
        <f t="shared" si="4"/>
        <v>8297.6846840656799</v>
      </c>
      <c r="J10">
        <f t="shared" si="5"/>
        <v>16608341.693944892</v>
      </c>
      <c r="K10">
        <f t="shared" si="6"/>
        <v>2.8625514856728308E-2</v>
      </c>
      <c r="L10">
        <f t="shared" si="0"/>
        <v>0.83367208101965007</v>
      </c>
      <c r="M10">
        <f t="shared" si="0"/>
        <v>0.99871114296007524</v>
      </c>
      <c r="P10" s="5"/>
      <c r="R10" s="1"/>
      <c r="T10" s="1"/>
    </row>
    <row r="11" spans="1:23">
      <c r="A11">
        <v>424.2</v>
      </c>
      <c r="B11" s="1">
        <v>88795000</v>
      </c>
      <c r="C11">
        <v>23.08</v>
      </c>
      <c r="E11" s="5">
        <f t="shared" si="1"/>
        <v>16608343.766746178</v>
      </c>
      <c r="F11" s="5">
        <f t="shared" si="2"/>
        <v>20798718904.65094</v>
      </c>
      <c r="H11" s="1">
        <f t="shared" si="3"/>
        <v>16608333.176512854</v>
      </c>
      <c r="I11" s="5">
        <f t="shared" si="4"/>
        <v>13262.206583622767</v>
      </c>
      <c r="J11">
        <f t="shared" si="5"/>
        <v>16608338.471628673</v>
      </c>
      <c r="K11">
        <f t="shared" si="6"/>
        <v>4.5752231406212415E-2</v>
      </c>
      <c r="L11">
        <f t="shared" si="0"/>
        <v>0.81295862974684763</v>
      </c>
      <c r="M11">
        <f t="shared" si="0"/>
        <v>0.99801766761671529</v>
      </c>
    </row>
    <row r="12" spans="1:23">
      <c r="A12">
        <v>264.60000000000002</v>
      </c>
      <c r="B12" s="1">
        <v>78619000</v>
      </c>
      <c r="C12">
        <v>23.9</v>
      </c>
      <c r="E12" s="5">
        <f t="shared" si="1"/>
        <v>16608343.766746178</v>
      </c>
      <c r="F12" s="5">
        <f t="shared" si="2"/>
        <v>12973458326.66346</v>
      </c>
      <c r="H12" s="1">
        <f t="shared" si="3"/>
        <v>16608316.548086068</v>
      </c>
      <c r="I12" s="5">
        <f t="shared" si="4"/>
        <v>21261.611489562849</v>
      </c>
      <c r="J12">
        <f t="shared" si="5"/>
        <v>16608330.157410547</v>
      </c>
      <c r="K12">
        <f t="shared" si="6"/>
        <v>7.3348790949809783E-2</v>
      </c>
      <c r="L12">
        <f t="shared" si="0"/>
        <v>0.7887491553261865</v>
      </c>
      <c r="M12">
        <f t="shared" si="0"/>
        <v>0.99693101293097042</v>
      </c>
      <c r="O12" t="s">
        <v>29</v>
      </c>
      <c r="P12" s="4">
        <f>SUM(L2:L96)+SUM(M2:M96)</f>
        <v>121.60204102556462</v>
      </c>
    </row>
    <row r="13" spans="1:23">
      <c r="A13">
        <v>164.4</v>
      </c>
      <c r="B13" s="1">
        <v>69141000</v>
      </c>
      <c r="C13">
        <v>24.64</v>
      </c>
      <c r="E13" s="5">
        <f t="shared" si="1"/>
        <v>16608343.766746178</v>
      </c>
      <c r="F13" s="5">
        <f t="shared" si="2"/>
        <v>8060606760.7840986</v>
      </c>
      <c r="H13" s="1">
        <f t="shared" si="3"/>
        <v>16608273.258215632</v>
      </c>
      <c r="I13" s="5">
        <f t="shared" si="4"/>
        <v>34220.241705187807</v>
      </c>
      <c r="J13">
        <f t="shared" si="5"/>
        <v>16608308.51244349</v>
      </c>
      <c r="K13">
        <f t="shared" si="6"/>
        <v>0.11805397337462613</v>
      </c>
      <c r="L13">
        <f t="shared" si="0"/>
        <v>0.75979073903409711</v>
      </c>
      <c r="M13">
        <f t="shared" si="0"/>
        <v>0.9952088484831727</v>
      </c>
    </row>
    <row r="14" spans="1:23">
      <c r="A14">
        <v>102.6</v>
      </c>
      <c r="B14" s="1">
        <v>60714000</v>
      </c>
      <c r="C14">
        <v>25.55</v>
      </c>
      <c r="E14" s="5">
        <f t="shared" si="1"/>
        <v>16608343.766746178</v>
      </c>
      <c r="F14" s="5">
        <f t="shared" si="2"/>
        <v>5030524657.277667</v>
      </c>
      <c r="H14" s="1">
        <f t="shared" si="3"/>
        <v>16608162.737943688</v>
      </c>
      <c r="I14" s="5">
        <f t="shared" si="4"/>
        <v>54832.069193177231</v>
      </c>
      <c r="J14">
        <f t="shared" si="5"/>
        <v>16608253.252098283</v>
      </c>
      <c r="K14">
        <f t="shared" si="6"/>
        <v>0.1891620874474356</v>
      </c>
      <c r="L14">
        <f t="shared" si="0"/>
        <v>0.72645101208784979</v>
      </c>
      <c r="M14">
        <f t="shared" si="0"/>
        <v>0.99259639579462089</v>
      </c>
    </row>
    <row r="15" spans="1:23">
      <c r="A15">
        <v>64.2</v>
      </c>
      <c r="B15" s="1">
        <v>52979000</v>
      </c>
      <c r="C15">
        <v>26.39</v>
      </c>
      <c r="E15" s="5">
        <f t="shared" si="1"/>
        <v>16608343.766746178</v>
      </c>
      <c r="F15" s="5">
        <f t="shared" si="2"/>
        <v>3147755194.9047394</v>
      </c>
      <c r="H15" s="1">
        <f t="shared" si="3"/>
        <v>16607881.422999907</v>
      </c>
      <c r="I15" s="5">
        <f t="shared" si="4"/>
        <v>87627.336572114727</v>
      </c>
      <c r="J15">
        <f t="shared" si="5"/>
        <v>16608112.593264177</v>
      </c>
      <c r="K15">
        <f t="shared" si="6"/>
        <v>0.30230405905257191</v>
      </c>
      <c r="L15">
        <f t="shared" si="0"/>
        <v>0.68651517406398432</v>
      </c>
      <c r="M15">
        <f t="shared" si="0"/>
        <v>0.98854474956223681</v>
      </c>
    </row>
    <row r="16" spans="1:23">
      <c r="A16">
        <v>39.840000000000003</v>
      </c>
      <c r="B16" s="1">
        <v>46203000</v>
      </c>
      <c r="C16">
        <v>27.44</v>
      </c>
      <c r="E16" s="5">
        <f t="shared" si="1"/>
        <v>16608343.766746178</v>
      </c>
      <c r="F16" s="5">
        <f t="shared" si="2"/>
        <v>1953373317.2119131</v>
      </c>
      <c r="H16" s="1">
        <f t="shared" si="3"/>
        <v>16607143.225514716</v>
      </c>
      <c r="I16" s="5">
        <f t="shared" si="4"/>
        <v>141200.42556259414</v>
      </c>
      <c r="J16">
        <f t="shared" si="5"/>
        <v>16607743.48528235</v>
      </c>
      <c r="K16">
        <f t="shared" si="6"/>
        <v>0.48713938336354262</v>
      </c>
      <c r="L16">
        <f t="shared" si="0"/>
        <v>0.64054837380078455</v>
      </c>
      <c r="M16">
        <f t="shared" si="0"/>
        <v>0.98224710702027918</v>
      </c>
    </row>
    <row r="17" spans="1:13">
      <c r="A17">
        <v>24.84</v>
      </c>
      <c r="B17" s="1">
        <v>40338000</v>
      </c>
      <c r="C17">
        <v>28.42</v>
      </c>
      <c r="E17" s="5">
        <f t="shared" si="1"/>
        <v>16608343.766746178</v>
      </c>
      <c r="F17" s="5">
        <f t="shared" si="2"/>
        <v>1217916495.9724879</v>
      </c>
      <c r="H17" s="1">
        <f t="shared" si="3"/>
        <v>16605255.866960591</v>
      </c>
      <c r="I17" s="5">
        <f t="shared" si="4"/>
        <v>226440.64571360417</v>
      </c>
      <c r="J17">
        <f t="shared" si="5"/>
        <v>16606799.745082142</v>
      </c>
      <c r="K17">
        <f t="shared" si="6"/>
        <v>0.78127607824954493</v>
      </c>
      <c r="L17">
        <f t="shared" si="0"/>
        <v>0.58830879703797556</v>
      </c>
      <c r="M17">
        <f t="shared" si="0"/>
        <v>0.97250963834449178</v>
      </c>
    </row>
    <row r="18" spans="1:13">
      <c r="A18">
        <v>15.48</v>
      </c>
      <c r="B18" s="1">
        <v>35106000</v>
      </c>
      <c r="C18">
        <v>29.43</v>
      </c>
      <c r="E18" s="5">
        <f t="shared" si="1"/>
        <v>16608343.766746178</v>
      </c>
      <c r="F18" s="5">
        <f t="shared" si="2"/>
        <v>758991439.51908672</v>
      </c>
      <c r="H18" s="1">
        <f t="shared" si="3"/>
        <v>16600395.044549327</v>
      </c>
      <c r="I18" s="5">
        <f t="shared" si="4"/>
        <v>363251.88033524802</v>
      </c>
      <c r="J18">
        <f t="shared" si="5"/>
        <v>16604368.930003481</v>
      </c>
      <c r="K18">
        <f t="shared" si="6"/>
        <v>1.2535532214409646</v>
      </c>
      <c r="L18">
        <f t="shared" si="0"/>
        <v>0.52702190708131147</v>
      </c>
      <c r="M18">
        <f t="shared" si="0"/>
        <v>0.95740559899962752</v>
      </c>
    </row>
    <row r="19" spans="1:13">
      <c r="A19">
        <v>9.66</v>
      </c>
      <c r="B19" s="1">
        <v>30434000</v>
      </c>
      <c r="C19">
        <v>30.59</v>
      </c>
      <c r="E19" s="5">
        <f t="shared" si="1"/>
        <v>16608343.766746178</v>
      </c>
      <c r="F19" s="5">
        <f t="shared" si="2"/>
        <v>473634192.87818974</v>
      </c>
      <c r="H19" s="1">
        <f t="shared" si="3"/>
        <v>16587947.10013558</v>
      </c>
      <c r="I19" s="5">
        <f t="shared" si="4"/>
        <v>581669.00102692831</v>
      </c>
      <c r="J19">
        <f t="shared" si="5"/>
        <v>16598142.300379643</v>
      </c>
      <c r="K19">
        <f t="shared" si="6"/>
        <v>2.0082972845006362</v>
      </c>
      <c r="L19">
        <f t="shared" si="0"/>
        <v>0.45461844317606481</v>
      </c>
      <c r="M19">
        <f t="shared" si="0"/>
        <v>0.93434791485777591</v>
      </c>
    </row>
    <row r="20" spans="1:13">
      <c r="A20">
        <v>6</v>
      </c>
      <c r="B20" s="1">
        <v>26334000</v>
      </c>
      <c r="C20">
        <v>31.66</v>
      </c>
      <c r="E20" s="5">
        <f t="shared" si="1"/>
        <v>16608343.766746178</v>
      </c>
      <c r="F20" s="5">
        <f t="shared" si="2"/>
        <v>294182728.49577004</v>
      </c>
      <c r="H20" s="1">
        <f t="shared" si="3"/>
        <v>16555576.740172023</v>
      </c>
      <c r="I20" s="5">
        <f t="shared" si="4"/>
        <v>934659.59461137292</v>
      </c>
      <c r="J20">
        <f t="shared" si="5"/>
        <v>16581939.264076563</v>
      </c>
      <c r="K20">
        <f t="shared" si="6"/>
        <v>3.2312534061942455</v>
      </c>
      <c r="L20">
        <f t="shared" si="0"/>
        <v>0.3703220451098746</v>
      </c>
      <c r="M20">
        <f t="shared" si="0"/>
        <v>0.8979389322111736</v>
      </c>
    </row>
    <row r="21" spans="1:13">
      <c r="A21">
        <v>1250</v>
      </c>
      <c r="B21" s="1">
        <v>121450000</v>
      </c>
      <c r="C21">
        <v>22.05</v>
      </c>
      <c r="E21" s="5">
        <f t="shared" si="1"/>
        <v>16608343.766746178</v>
      </c>
      <c r="F21" s="5">
        <f t="shared" si="2"/>
        <v>61288068436.618752</v>
      </c>
      <c r="H21" s="1">
        <f t="shared" si="3"/>
        <v>16608342.547119047</v>
      </c>
      <c r="I21" s="5">
        <f t="shared" si="4"/>
        <v>4500.6649655419924</v>
      </c>
      <c r="J21">
        <f t="shared" si="5"/>
        <v>16608343.1569326</v>
      </c>
      <c r="K21">
        <f t="shared" si="6"/>
        <v>1.552648017008219E-2</v>
      </c>
      <c r="L21">
        <f t="shared" si="0"/>
        <v>0.86324954172966162</v>
      </c>
      <c r="M21">
        <f t="shared" si="0"/>
        <v>0.99929585123945208</v>
      </c>
    </row>
    <row r="22" spans="1:13">
      <c r="A22">
        <v>780</v>
      </c>
      <c r="B22" s="1">
        <v>107030000</v>
      </c>
      <c r="C22">
        <v>22.86</v>
      </c>
      <c r="E22" s="5">
        <f t="shared" si="1"/>
        <v>16608343.766746178</v>
      </c>
      <c r="F22" s="5">
        <f t="shared" si="2"/>
        <v>38243754704.450104</v>
      </c>
      <c r="H22" s="1">
        <f t="shared" si="3"/>
        <v>16608340.634485876</v>
      </c>
      <c r="I22" s="5">
        <f t="shared" si="4"/>
        <v>7212.6032808348682</v>
      </c>
      <c r="J22">
        <f t="shared" si="5"/>
        <v>16608342.200615956</v>
      </c>
      <c r="K22">
        <f t="shared" si="6"/>
        <v>2.4882178804594885E-2</v>
      </c>
      <c r="L22">
        <f t="shared" si="0"/>
        <v>0.84482535550204652</v>
      </c>
      <c r="M22">
        <f t="shared" si="0"/>
        <v>0.99891154073470712</v>
      </c>
    </row>
    <row r="23" spans="1:13">
      <c r="A23">
        <v>485</v>
      </c>
      <c r="B23" s="1">
        <v>94456000</v>
      </c>
      <c r="C23">
        <v>23.61</v>
      </c>
      <c r="E23" s="5">
        <f t="shared" si="1"/>
        <v>16608343.766746178</v>
      </c>
      <c r="F23" s="5">
        <f t="shared" si="2"/>
        <v>23779770553.408077</v>
      </c>
      <c r="H23" s="1">
        <f t="shared" si="3"/>
        <v>16608335.66528333</v>
      </c>
      <c r="I23" s="5">
        <f t="shared" si="4"/>
        <v>11599.647166612553</v>
      </c>
      <c r="J23">
        <f t="shared" si="5"/>
        <v>16608339.71601426</v>
      </c>
      <c r="K23">
        <f t="shared" si="6"/>
        <v>4.0016695942173872E-2</v>
      </c>
      <c r="L23">
        <f t="shared" si="0"/>
        <v>0.82416850474279801</v>
      </c>
      <c r="M23">
        <f t="shared" si="0"/>
        <v>0.99830509547047119</v>
      </c>
    </row>
    <row r="24" spans="1:13">
      <c r="A24">
        <v>302.5</v>
      </c>
      <c r="B24" s="1">
        <v>83292000</v>
      </c>
      <c r="C24">
        <v>24.31</v>
      </c>
      <c r="E24" s="5">
        <f t="shared" si="1"/>
        <v>16608343.766746178</v>
      </c>
      <c r="F24" s="5">
        <f t="shared" si="2"/>
        <v>14831712561.661739</v>
      </c>
      <c r="H24" s="1">
        <f t="shared" si="3"/>
        <v>16608322.941227278</v>
      </c>
      <c r="I24" s="5">
        <f t="shared" si="4"/>
        <v>18597.76715940718</v>
      </c>
      <c r="J24">
        <f t="shared" si="5"/>
        <v>16608333.353983464</v>
      </c>
      <c r="K24">
        <f t="shared" si="6"/>
        <v>6.4158983721030002E-2</v>
      </c>
      <c r="L24">
        <f t="shared" si="0"/>
        <v>0.80060109789675526</v>
      </c>
      <c r="M24">
        <f t="shared" si="0"/>
        <v>0.99736079869514482</v>
      </c>
    </row>
    <row r="25" spans="1:13">
      <c r="A25">
        <v>188.25</v>
      </c>
      <c r="B25" s="1">
        <v>73197000</v>
      </c>
      <c r="C25">
        <v>25.06</v>
      </c>
      <c r="E25" s="5">
        <f t="shared" si="1"/>
        <v>16608343.766746178</v>
      </c>
      <c r="F25" s="5">
        <f t="shared" si="2"/>
        <v>9229983106.5547848</v>
      </c>
      <c r="H25" s="1">
        <f t="shared" si="3"/>
        <v>16608289.992323315</v>
      </c>
      <c r="I25" s="5">
        <f t="shared" si="4"/>
        <v>29884.79896289598</v>
      </c>
      <c r="J25">
        <f t="shared" si="5"/>
        <v>16608316.879512982</v>
      </c>
      <c r="K25">
        <f t="shared" si="6"/>
        <v>0.10309736914296493</v>
      </c>
      <c r="L25">
        <f t="shared" si="0"/>
        <v>0.77310112600908532</v>
      </c>
      <c r="M25">
        <f t="shared" si="0"/>
        <v>0.99588597888495745</v>
      </c>
    </row>
    <row r="26" spans="1:13">
      <c r="A26">
        <v>117.25</v>
      </c>
      <c r="B26" s="1">
        <v>64150000</v>
      </c>
      <c r="C26">
        <v>25.75</v>
      </c>
      <c r="E26" s="5">
        <f t="shared" si="1"/>
        <v>16608343.766746178</v>
      </c>
      <c r="F26" s="5">
        <f t="shared" si="2"/>
        <v>5748820819.3548393</v>
      </c>
      <c r="H26" s="1">
        <f t="shared" si="3"/>
        <v>16608205.149327764</v>
      </c>
      <c r="I26" s="5">
        <f t="shared" si="4"/>
        <v>47981.105888709033</v>
      </c>
      <c r="J26">
        <f t="shared" si="5"/>
        <v>16608274.457892355</v>
      </c>
      <c r="K26">
        <f t="shared" si="6"/>
        <v>0.16552705068258444</v>
      </c>
      <c r="L26">
        <f t="shared" si="0"/>
        <v>0.74110250260495159</v>
      </c>
      <c r="M26">
        <f t="shared" si="0"/>
        <v>0.99357176502203559</v>
      </c>
    </row>
    <row r="27" spans="1:13">
      <c r="A27">
        <v>73</v>
      </c>
      <c r="B27" s="1">
        <v>56004000</v>
      </c>
      <c r="C27">
        <v>26.44</v>
      </c>
      <c r="E27" s="5">
        <f t="shared" si="1"/>
        <v>16608343.766746178</v>
      </c>
      <c r="F27" s="5">
        <f t="shared" si="2"/>
        <v>3579223196.6985354</v>
      </c>
      <c r="H27" s="1">
        <f t="shared" si="3"/>
        <v>16607986.17123157</v>
      </c>
      <c r="I27" s="5">
        <f t="shared" si="4"/>
        <v>77064.527258206843</v>
      </c>
      <c r="J27">
        <f t="shared" si="5"/>
        <v>16608164.968026437</v>
      </c>
      <c r="K27">
        <f t="shared" si="6"/>
        <v>0.26586248484996028</v>
      </c>
      <c r="L27">
        <f t="shared" si="0"/>
        <v>0.7034468079418178</v>
      </c>
      <c r="M27">
        <f t="shared" si="0"/>
        <v>0.98994468665469137</v>
      </c>
    </row>
    <row r="28" spans="1:13">
      <c r="A28">
        <v>45.5</v>
      </c>
      <c r="B28" s="1">
        <v>48697000</v>
      </c>
      <c r="C28">
        <v>27.25</v>
      </c>
      <c r="E28" s="5">
        <f t="shared" si="1"/>
        <v>16608343.766746178</v>
      </c>
      <c r="F28" s="5">
        <f t="shared" si="2"/>
        <v>2230885691.0929227</v>
      </c>
      <c r="H28" s="1">
        <f t="shared" si="3"/>
        <v>16607423.316600287</v>
      </c>
      <c r="I28" s="5">
        <f t="shared" si="4"/>
        <v>123637.79848659434</v>
      </c>
      <c r="J28">
        <f t="shared" si="5"/>
        <v>16607883.535296528</v>
      </c>
      <c r="K28">
        <f t="shared" si="6"/>
        <v>0.42654378332499737</v>
      </c>
      <c r="L28">
        <f t="shared" si="0"/>
        <v>0.65895468847574734</v>
      </c>
      <c r="M28">
        <f t="shared" si="0"/>
        <v>0.98434701712568817</v>
      </c>
    </row>
    <row r="29" spans="1:13">
      <c r="A29">
        <v>28.25</v>
      </c>
      <c r="B29" s="1">
        <v>42236000</v>
      </c>
      <c r="C29">
        <v>28.01</v>
      </c>
      <c r="E29" s="5">
        <f t="shared" si="1"/>
        <v>16608343.766746178</v>
      </c>
      <c r="F29" s="5">
        <f t="shared" si="2"/>
        <v>1385110346.6675839</v>
      </c>
      <c r="H29" s="1">
        <f t="shared" si="3"/>
        <v>16605956.242485695</v>
      </c>
      <c r="I29" s="5">
        <f t="shared" si="4"/>
        <v>199115.85420922161</v>
      </c>
      <c r="J29">
        <f t="shared" si="5"/>
        <v>16607149.96171068</v>
      </c>
      <c r="K29">
        <f t="shared" si="6"/>
        <v>0.68697949145317239</v>
      </c>
      <c r="L29">
        <f t="shared" si="0"/>
        <v>0.60680107108365655</v>
      </c>
      <c r="M29">
        <f t="shared" si="0"/>
        <v>0.97547377752755549</v>
      </c>
    </row>
    <row r="30" spans="1:13">
      <c r="A30">
        <v>17.675000000000001</v>
      </c>
      <c r="B30" s="1">
        <v>36409000</v>
      </c>
      <c r="C30">
        <v>28.96</v>
      </c>
      <c r="E30" s="5">
        <f t="shared" si="1"/>
        <v>16608343.766746178</v>
      </c>
      <c r="F30" s="5">
        <f t="shared" si="2"/>
        <v>866613287.69378924</v>
      </c>
      <c r="H30" s="1">
        <f t="shared" si="3"/>
        <v>16602246.028063385</v>
      </c>
      <c r="I30" s="5">
        <f t="shared" si="4"/>
        <v>318176.29991337267</v>
      </c>
      <c r="J30">
        <f t="shared" si="5"/>
        <v>16605294.617505979</v>
      </c>
      <c r="K30">
        <f t="shared" si="6"/>
        <v>1.0979193842411858</v>
      </c>
      <c r="L30">
        <f t="shared" si="0"/>
        <v>0.54392335363492605</v>
      </c>
      <c r="M30">
        <f t="shared" si="0"/>
        <v>0.96208841905244524</v>
      </c>
    </row>
    <row r="31" spans="1:13">
      <c r="A31">
        <v>11.025</v>
      </c>
      <c r="B31" s="1">
        <v>31266000</v>
      </c>
      <c r="C31">
        <v>29.81</v>
      </c>
      <c r="E31" s="5">
        <f t="shared" si="1"/>
        <v>16608343.766746178</v>
      </c>
      <c r="F31" s="5">
        <f t="shared" si="2"/>
        <v>540560763.61097741</v>
      </c>
      <c r="H31" s="1">
        <f t="shared" si="3"/>
        <v>16592680.578592738</v>
      </c>
      <c r="I31" s="5">
        <f t="shared" si="4"/>
        <v>509798.27174323756</v>
      </c>
      <c r="J31">
        <f t="shared" si="5"/>
        <v>16600510.325320756</v>
      </c>
      <c r="K31">
        <f t="shared" si="6"/>
        <v>1.7598183383025272</v>
      </c>
      <c r="L31">
        <f t="shared" si="0"/>
        <v>0.46905551316699429</v>
      </c>
      <c r="M31">
        <f t="shared" si="0"/>
        <v>0.94096550357925102</v>
      </c>
    </row>
    <row r="32" spans="1:13">
      <c r="A32">
        <v>6.85</v>
      </c>
      <c r="B32" s="1">
        <v>26745000</v>
      </c>
      <c r="C32">
        <v>30.76</v>
      </c>
      <c r="E32" s="5">
        <f t="shared" si="1"/>
        <v>16608343.766746178</v>
      </c>
      <c r="F32" s="5">
        <f t="shared" si="2"/>
        <v>335858615.03267074</v>
      </c>
      <c r="H32" s="1">
        <f t="shared" si="3"/>
        <v>16567829.751370234</v>
      </c>
      <c r="I32" s="5">
        <f t="shared" si="4"/>
        <v>819285.85322402709</v>
      </c>
      <c r="J32">
        <f t="shared" si="5"/>
        <v>16588074.390346872</v>
      </c>
      <c r="K32">
        <f t="shared" si="6"/>
        <v>2.8309932907192779</v>
      </c>
      <c r="L32">
        <f t="shared" si="0"/>
        <v>0.37976913851759686</v>
      </c>
      <c r="M32">
        <f t="shared" si="0"/>
        <v>0.9079651075838987</v>
      </c>
    </row>
    <row r="33" spans="1:13">
      <c r="A33">
        <v>4.2750000000000004</v>
      </c>
      <c r="B33" s="1">
        <v>22783000</v>
      </c>
      <c r="C33">
        <v>31.79</v>
      </c>
      <c r="E33" s="5">
        <f t="shared" si="1"/>
        <v>16608343.766746178</v>
      </c>
      <c r="F33" s="5">
        <f t="shared" si="2"/>
        <v>209605194.05323616</v>
      </c>
      <c r="H33" s="1">
        <f t="shared" si="3"/>
        <v>16504720.626847629</v>
      </c>
      <c r="I33" s="5">
        <f t="shared" si="4"/>
        <v>1307773.2886484249</v>
      </c>
      <c r="J33">
        <f t="shared" si="5"/>
        <v>16556451.127726372</v>
      </c>
      <c r="K33">
        <f t="shared" si="6"/>
        <v>4.5304411173739148</v>
      </c>
      <c r="L33">
        <f t="shared" si="0"/>
        <v>0.27329802362610839</v>
      </c>
      <c r="M33">
        <f t="shared" si="0"/>
        <v>0.85748848325341565</v>
      </c>
    </row>
    <row r="34" spans="1:13">
      <c r="A34">
        <v>2.6749999999999998</v>
      </c>
      <c r="B34" s="1">
        <v>19311000</v>
      </c>
      <c r="C34">
        <v>32.85</v>
      </c>
      <c r="E34" s="5">
        <f t="shared" si="1"/>
        <v>16608343.766746178</v>
      </c>
      <c r="F34" s="5">
        <f t="shared" si="2"/>
        <v>131156466.45436412</v>
      </c>
      <c r="H34" s="1">
        <f t="shared" si="3"/>
        <v>16346229.400343008</v>
      </c>
      <c r="I34" s="5">
        <f t="shared" si="4"/>
        <v>2069923.081264565</v>
      </c>
      <c r="J34">
        <f t="shared" si="5"/>
        <v>16476765.373427818</v>
      </c>
      <c r="K34">
        <f t="shared" si="6"/>
        <v>7.2169533252191282</v>
      </c>
      <c r="L34">
        <f t="shared" ref="L34:M65" si="7">ABS((J34-B34)/B34)</f>
        <v>0.14676788496567669</v>
      </c>
      <c r="M34">
        <f t="shared" si="7"/>
        <v>0.78030583484873273</v>
      </c>
    </row>
    <row r="35" spans="1:13">
      <c r="A35">
        <v>1.66</v>
      </c>
      <c r="B35" s="1">
        <v>16273000</v>
      </c>
      <c r="C35">
        <v>34.01</v>
      </c>
      <c r="E35" s="5">
        <f t="shared" si="1"/>
        <v>16608343.766746178</v>
      </c>
      <c r="F35" s="5">
        <f t="shared" si="2"/>
        <v>81390554.883829698</v>
      </c>
      <c r="H35" s="1">
        <f t="shared" si="3"/>
        <v>15944427.128822025</v>
      </c>
      <c r="I35" s="5">
        <f t="shared" si="4"/>
        <v>3253578.1000299002</v>
      </c>
      <c r="J35">
        <f t="shared" si="5"/>
        <v>16272999.936069254</v>
      </c>
      <c r="K35">
        <f t="shared" si="6"/>
        <v>11.533286890491864</v>
      </c>
      <c r="L35">
        <f t="shared" si="7"/>
        <v>3.9286392286547151E-9</v>
      </c>
      <c r="M35">
        <f t="shared" si="7"/>
        <v>0.66088541927398214</v>
      </c>
    </row>
    <row r="36" spans="1:13">
      <c r="A36">
        <v>1.0349999999999999</v>
      </c>
      <c r="B36" s="1">
        <v>13619000</v>
      </c>
      <c r="C36">
        <v>35.19</v>
      </c>
      <c r="E36" s="5">
        <f t="shared" si="1"/>
        <v>16608343.766746178</v>
      </c>
      <c r="F36" s="5">
        <f t="shared" si="2"/>
        <v>50746520.665520325</v>
      </c>
      <c r="H36" s="1">
        <f t="shared" si="3"/>
        <v>15001496.181012591</v>
      </c>
      <c r="I36" s="5">
        <f t="shared" si="4"/>
        <v>4909696.3165609054</v>
      </c>
      <c r="J36">
        <f t="shared" si="5"/>
        <v>15784486.231416818</v>
      </c>
      <c r="K36">
        <f t="shared" si="6"/>
        <v>18.122259559250935</v>
      </c>
      <c r="L36">
        <f t="shared" si="7"/>
        <v>0.15900478973616403</v>
      </c>
      <c r="M36">
        <f t="shared" si="7"/>
        <v>0.48501677865157894</v>
      </c>
    </row>
    <row r="37" spans="1:13">
      <c r="A37">
        <v>0.64500000000000002</v>
      </c>
      <c r="B37" s="1">
        <v>11316000</v>
      </c>
      <c r="C37">
        <v>36.53</v>
      </c>
      <c r="E37" s="5">
        <f t="shared" si="1"/>
        <v>16608343.766746178</v>
      </c>
      <c r="F37" s="5">
        <f t="shared" si="2"/>
        <v>31624643.313295279</v>
      </c>
      <c r="H37" s="1">
        <f t="shared" si="3"/>
        <v>13017937.707313292</v>
      </c>
      <c r="I37" s="5">
        <f t="shared" si="4"/>
        <v>6836642.6281953249</v>
      </c>
      <c r="J37">
        <f t="shared" si="5"/>
        <v>14703958.126203526</v>
      </c>
      <c r="K37">
        <f t="shared" si="6"/>
        <v>27.707150340321867</v>
      </c>
      <c r="L37">
        <f t="shared" si="7"/>
        <v>0.29939538054113873</v>
      </c>
      <c r="M37">
        <f t="shared" si="7"/>
        <v>0.241523396103973</v>
      </c>
    </row>
    <row r="38" spans="1:13">
      <c r="A38">
        <v>0.40250000000000002</v>
      </c>
      <c r="B38" s="1">
        <v>9381500</v>
      </c>
      <c r="C38">
        <v>37.86</v>
      </c>
      <c r="E38" s="5">
        <f t="shared" si="1"/>
        <v>16608343.766746178</v>
      </c>
      <c r="F38" s="5">
        <f t="shared" si="2"/>
        <v>19734758.036591239</v>
      </c>
      <c r="H38" s="1">
        <f t="shared" si="3"/>
        <v>9722408.797838062</v>
      </c>
      <c r="I38" s="5">
        <f t="shared" si="4"/>
        <v>8182168.0942799654</v>
      </c>
      <c r="J38">
        <f t="shared" si="5"/>
        <v>12707206.914004823</v>
      </c>
      <c r="K38">
        <f t="shared" si="6"/>
        <v>40.083236900802092</v>
      </c>
      <c r="L38">
        <f t="shared" si="7"/>
        <v>0.35449628673504485</v>
      </c>
      <c r="M38">
        <f t="shared" si="7"/>
        <v>5.8722580581143491E-2</v>
      </c>
    </row>
    <row r="39" spans="1:13">
      <c r="A39">
        <v>0.25</v>
      </c>
      <c r="B39" s="1">
        <v>7780600</v>
      </c>
      <c r="C39">
        <v>39.22</v>
      </c>
      <c r="E39" s="5">
        <f t="shared" si="1"/>
        <v>16608343.766746178</v>
      </c>
      <c r="F39" s="5">
        <f t="shared" si="2"/>
        <v>12257613.687323751</v>
      </c>
      <c r="H39" s="1">
        <f t="shared" si="3"/>
        <v>5856534.9756866544</v>
      </c>
      <c r="I39" s="5">
        <f t="shared" si="4"/>
        <v>7935259.5569858551</v>
      </c>
      <c r="J39">
        <f t="shared" si="5"/>
        <v>9862420.9075751994</v>
      </c>
      <c r="K39">
        <f t="shared" si="6"/>
        <v>53.571209344776307</v>
      </c>
      <c r="L39">
        <f t="shared" si="7"/>
        <v>0.26756560002765845</v>
      </c>
      <c r="M39">
        <f t="shared" si="7"/>
        <v>0.36591558757716236</v>
      </c>
    </row>
    <row r="40" spans="1:13">
      <c r="A40">
        <v>50</v>
      </c>
      <c r="B40" s="1">
        <v>51901000</v>
      </c>
      <c r="C40">
        <v>28.33</v>
      </c>
      <c r="E40" s="5">
        <f t="shared" si="1"/>
        <v>16608343.766746178</v>
      </c>
      <c r="F40" s="5">
        <f t="shared" si="2"/>
        <v>2451522737.4647503</v>
      </c>
      <c r="H40" s="1">
        <f t="shared" si="3"/>
        <v>16607581.53471869</v>
      </c>
      <c r="I40" s="5">
        <f t="shared" si="4"/>
        <v>112511.46850390574</v>
      </c>
      <c r="J40">
        <f t="shared" si="5"/>
        <v>16607962.64635955</v>
      </c>
      <c r="K40">
        <f t="shared" si="6"/>
        <v>0.38815607547429465</v>
      </c>
      <c r="L40">
        <f t="shared" si="7"/>
        <v>0.68000688529393372</v>
      </c>
      <c r="M40">
        <f t="shared" si="7"/>
        <v>0.9862987618964244</v>
      </c>
    </row>
    <row r="41" spans="1:13">
      <c r="A41">
        <v>31.2</v>
      </c>
      <c r="B41" s="1">
        <v>44106000</v>
      </c>
      <c r="C41">
        <v>29.51</v>
      </c>
      <c r="E41" s="5">
        <f t="shared" si="1"/>
        <v>16608343.766746178</v>
      </c>
      <c r="F41" s="5">
        <f t="shared" si="2"/>
        <v>1529750188.178004</v>
      </c>
      <c r="H41" s="1">
        <f t="shared" si="3"/>
        <v>16606386.334413875</v>
      </c>
      <c r="I41" s="5">
        <f t="shared" si="4"/>
        <v>180293.86438176309</v>
      </c>
      <c r="J41">
        <f t="shared" si="5"/>
        <v>16607365.021740856</v>
      </c>
      <c r="K41">
        <f t="shared" si="6"/>
        <v>0.62203006995801768</v>
      </c>
      <c r="L41">
        <f t="shared" si="7"/>
        <v>0.6234669881254058</v>
      </c>
      <c r="M41">
        <f t="shared" si="7"/>
        <v>0.97892138021152086</v>
      </c>
    </row>
    <row r="42" spans="1:13">
      <c r="A42">
        <v>19.399999999999999</v>
      </c>
      <c r="B42" s="1">
        <v>37514000</v>
      </c>
      <c r="C42">
        <v>30.44</v>
      </c>
      <c r="E42" s="5">
        <f t="shared" si="1"/>
        <v>16608343.766746178</v>
      </c>
      <c r="F42" s="5">
        <f t="shared" si="2"/>
        <v>951190822.13632298</v>
      </c>
      <c r="H42" s="1">
        <f t="shared" si="3"/>
        <v>16603281.893217949</v>
      </c>
      <c r="I42" s="5">
        <f t="shared" si="4"/>
        <v>289902.93737215595</v>
      </c>
      <c r="J42">
        <f t="shared" si="5"/>
        <v>16605812.637108609</v>
      </c>
      <c r="K42">
        <f t="shared" si="6"/>
        <v>1.0003159134241364</v>
      </c>
      <c r="L42">
        <f t="shared" si="7"/>
        <v>0.55734358807089057</v>
      </c>
      <c r="M42">
        <f t="shared" si="7"/>
        <v>0.96713811059710464</v>
      </c>
    </row>
    <row r="43" spans="1:13">
      <c r="A43">
        <v>12.1</v>
      </c>
      <c r="B43" s="1">
        <v>31880000</v>
      </c>
      <c r="C43">
        <v>31.27</v>
      </c>
      <c r="E43" s="5">
        <f t="shared" si="1"/>
        <v>16608343.766746178</v>
      </c>
      <c r="F43" s="5">
        <f t="shared" si="2"/>
        <v>593268502.46646953</v>
      </c>
      <c r="H43" s="1">
        <f t="shared" si="3"/>
        <v>16595337.993741987</v>
      </c>
      <c r="I43" s="5">
        <f t="shared" si="4"/>
        <v>464580.66993197292</v>
      </c>
      <c r="J43">
        <f t="shared" si="5"/>
        <v>16601839.606664401</v>
      </c>
      <c r="K43">
        <f t="shared" si="6"/>
        <v>1.6035564483442946</v>
      </c>
      <c r="L43">
        <f t="shared" si="7"/>
        <v>0.47923966102056459</v>
      </c>
      <c r="M43">
        <f t="shared" si="7"/>
        <v>0.9487190134843525</v>
      </c>
    </row>
    <row r="44" spans="1:13">
      <c r="A44">
        <v>7.53</v>
      </c>
      <c r="B44" s="1">
        <v>27022000</v>
      </c>
      <c r="C44">
        <v>32.07</v>
      </c>
      <c r="E44" s="5">
        <f t="shared" si="1"/>
        <v>16608343.766746178</v>
      </c>
      <c r="F44" s="5">
        <f t="shared" si="2"/>
        <v>369199324.26219141</v>
      </c>
      <c r="H44" s="1">
        <f t="shared" si="3"/>
        <v>16574802.518674577</v>
      </c>
      <c r="I44" s="5">
        <f t="shared" si="4"/>
        <v>745613.54803722317</v>
      </c>
      <c r="J44">
        <f t="shared" si="5"/>
        <v>16591564.666904619</v>
      </c>
      <c r="K44">
        <f t="shared" si="6"/>
        <v>2.5757005262891162</v>
      </c>
      <c r="L44">
        <f t="shared" si="7"/>
        <v>0.38599790293447489</v>
      </c>
      <c r="M44">
        <f t="shared" si="7"/>
        <v>0.91968504751203262</v>
      </c>
    </row>
    <row r="45" spans="1:13">
      <c r="A45">
        <v>4.6900000000000004</v>
      </c>
      <c r="B45" s="1">
        <v>22806000</v>
      </c>
      <c r="C45">
        <v>32.94</v>
      </c>
      <c r="E45" s="5">
        <f t="shared" si="1"/>
        <v>16608343.766746178</v>
      </c>
      <c r="F45" s="5">
        <f t="shared" si="2"/>
        <v>229952832.77419358</v>
      </c>
      <c r="H45" s="1">
        <f t="shared" si="3"/>
        <v>16522156.747499099</v>
      </c>
      <c r="I45" s="5">
        <f t="shared" si="4"/>
        <v>1193312.8012386246</v>
      </c>
      <c r="J45">
        <f t="shared" si="5"/>
        <v>16565194.20443147</v>
      </c>
      <c r="K45">
        <f t="shared" si="6"/>
        <v>4.1310146663493263</v>
      </c>
      <c r="L45">
        <f t="shared" si="7"/>
        <v>0.2736475399267092</v>
      </c>
      <c r="M45">
        <f t="shared" si="7"/>
        <v>0.87458971869006297</v>
      </c>
    </row>
    <row r="46" spans="1:13">
      <c r="A46">
        <v>2.92</v>
      </c>
      <c r="B46" s="1">
        <v>19151000</v>
      </c>
      <c r="C46">
        <v>33.840000000000003</v>
      </c>
      <c r="E46" s="5">
        <f t="shared" si="1"/>
        <v>16608343.766746178</v>
      </c>
      <c r="F46" s="5">
        <f t="shared" si="2"/>
        <v>143168927.86794141</v>
      </c>
      <c r="H46" s="1">
        <f t="shared" si="3"/>
        <v>16387809.533878786</v>
      </c>
      <c r="I46" s="5">
        <f t="shared" si="4"/>
        <v>1901071.5409817982</v>
      </c>
      <c r="J46">
        <f t="shared" si="5"/>
        <v>16497708.153638169</v>
      </c>
      <c r="K46">
        <f t="shared" si="6"/>
        <v>6.6170333235145868</v>
      </c>
      <c r="L46">
        <f t="shared" si="7"/>
        <v>0.13854586425574805</v>
      </c>
      <c r="M46">
        <f t="shared" si="7"/>
        <v>0.80446119020346962</v>
      </c>
    </row>
    <row r="47" spans="1:13">
      <c r="A47">
        <v>1.82</v>
      </c>
      <c r="B47" s="1">
        <v>16035000</v>
      </c>
      <c r="C47">
        <v>34.75</v>
      </c>
      <c r="E47" s="5">
        <f t="shared" si="1"/>
        <v>16608343.766746178</v>
      </c>
      <c r="F47" s="5">
        <f t="shared" si="2"/>
        <v>89235427.643716916</v>
      </c>
      <c r="H47" s="1">
        <f t="shared" si="3"/>
        <v>16052292.174914852</v>
      </c>
      <c r="I47" s="5">
        <f t="shared" si="4"/>
        <v>2987624.9122677571</v>
      </c>
      <c r="J47">
        <f t="shared" si="5"/>
        <v>16327951.086564276</v>
      </c>
      <c r="K47">
        <f t="shared" si="6"/>
        <v>10.543157797145374</v>
      </c>
      <c r="L47">
        <f t="shared" si="7"/>
        <v>1.8269478426209938E-2</v>
      </c>
      <c r="M47">
        <f t="shared" si="7"/>
        <v>0.69659977562171582</v>
      </c>
    </row>
    <row r="48" spans="1:13">
      <c r="A48">
        <v>1.1299999999999999</v>
      </c>
      <c r="B48" s="1">
        <v>13351000</v>
      </c>
      <c r="C48">
        <v>35.770000000000003</v>
      </c>
      <c r="E48" s="5">
        <f t="shared" si="1"/>
        <v>16608343.766746178</v>
      </c>
      <c r="F48" s="5">
        <f t="shared" si="2"/>
        <v>55404413.866703346</v>
      </c>
      <c r="H48" s="1">
        <f t="shared" si="3"/>
        <v>15238977.140937895</v>
      </c>
      <c r="I48" s="5">
        <f t="shared" si="4"/>
        <v>4568122.8867288241</v>
      </c>
      <c r="J48">
        <f t="shared" si="5"/>
        <v>15908933.685520327</v>
      </c>
      <c r="K48">
        <f t="shared" si="6"/>
        <v>16.686928292461449</v>
      </c>
      <c r="L48">
        <f t="shared" si="7"/>
        <v>0.19159116811627044</v>
      </c>
      <c r="M48">
        <f t="shared" si="7"/>
        <v>0.53349375754930262</v>
      </c>
    </row>
    <row r="49" spans="1:13">
      <c r="A49">
        <v>0.70699999999999996</v>
      </c>
      <c r="B49" s="1">
        <v>11060000</v>
      </c>
      <c r="C49">
        <v>36.799999999999997</v>
      </c>
      <c r="E49" s="5">
        <f t="shared" si="1"/>
        <v>16608343.766746178</v>
      </c>
      <c r="F49" s="5">
        <f t="shared" si="2"/>
        <v>34664531.507751569</v>
      </c>
      <c r="H49" s="1">
        <f t="shared" si="3"/>
        <v>13507633.13964979</v>
      </c>
      <c r="I49" s="5">
        <f t="shared" si="4"/>
        <v>6471727.869976568</v>
      </c>
      <c r="J49">
        <f t="shared" si="5"/>
        <v>14977964.302881639</v>
      </c>
      <c r="K49">
        <f t="shared" si="6"/>
        <v>25.599842837888669</v>
      </c>
      <c r="L49">
        <f t="shared" si="7"/>
        <v>0.35424632033287878</v>
      </c>
      <c r="M49">
        <f t="shared" si="7"/>
        <v>0.30435209679650349</v>
      </c>
    </row>
    <row r="50" spans="1:13">
      <c r="A50">
        <v>0.441</v>
      </c>
      <c r="B50" s="1">
        <v>9125100</v>
      </c>
      <c r="C50">
        <v>37.909999999999997</v>
      </c>
      <c r="E50" s="5">
        <f t="shared" si="1"/>
        <v>16608343.766746178</v>
      </c>
      <c r="F50" s="5">
        <f t="shared" si="2"/>
        <v>21622430.544439096</v>
      </c>
      <c r="H50" s="1">
        <f t="shared" si="3"/>
        <v>10445574.033587694</v>
      </c>
      <c r="I50" s="5">
        <f t="shared" si="4"/>
        <v>8023320.2291607689</v>
      </c>
      <c r="J50">
        <f t="shared" si="5"/>
        <v>13171320.525703637</v>
      </c>
      <c r="K50">
        <f t="shared" si="6"/>
        <v>37.528124442948297</v>
      </c>
      <c r="L50">
        <f t="shared" si="7"/>
        <v>0.44341656811472058</v>
      </c>
      <c r="M50">
        <f t="shared" si="7"/>
        <v>1.0073214377517802E-2</v>
      </c>
    </row>
    <row r="51" spans="1:13">
      <c r="A51">
        <v>0.27400000000000002</v>
      </c>
      <c r="B51" s="1">
        <v>7486000</v>
      </c>
      <c r="C51">
        <v>39.119999999999997</v>
      </c>
      <c r="E51" s="5">
        <f t="shared" si="1"/>
        <v>16608343.766746178</v>
      </c>
      <c r="F51" s="5">
        <f t="shared" si="2"/>
        <v>13434344.601306831</v>
      </c>
      <c r="H51" s="1">
        <f t="shared" si="3"/>
        <v>6568875.4798682556</v>
      </c>
      <c r="I51" s="5">
        <f t="shared" si="4"/>
        <v>8120838.4456647923</v>
      </c>
      <c r="J51">
        <f t="shared" si="5"/>
        <v>10445005.607016291</v>
      </c>
      <c r="K51">
        <f t="shared" si="6"/>
        <v>51.030906111620688</v>
      </c>
      <c r="L51">
        <f t="shared" si="7"/>
        <v>0.39527192185630394</v>
      </c>
      <c r="M51">
        <f t="shared" si="7"/>
        <v>0.30447101512322827</v>
      </c>
    </row>
    <row r="52" spans="1:13">
      <c r="A52">
        <v>0.17100000000000001</v>
      </c>
      <c r="B52" s="1">
        <v>6107600</v>
      </c>
      <c r="C52">
        <v>40.36</v>
      </c>
      <c r="E52" s="5">
        <f t="shared" si="1"/>
        <v>16608343.766746178</v>
      </c>
      <c r="F52" s="5">
        <f t="shared" si="2"/>
        <v>8384207.7621294465</v>
      </c>
      <c r="H52" s="1">
        <f t="shared" si="3"/>
        <v>3372939.9461393366</v>
      </c>
      <c r="I52" s="5">
        <f t="shared" si="4"/>
        <v>6681483.5365964947</v>
      </c>
      <c r="J52">
        <f t="shared" si="5"/>
        <v>7484580.5580588439</v>
      </c>
      <c r="K52">
        <f t="shared" si="6"/>
        <v>63.214487441086845</v>
      </c>
      <c r="L52">
        <f t="shared" si="7"/>
        <v>0.22545362467398716</v>
      </c>
      <c r="M52">
        <f t="shared" si="7"/>
        <v>0.56626579388223108</v>
      </c>
    </row>
    <row r="53" spans="1:13">
      <c r="A53">
        <v>0.107</v>
      </c>
      <c r="B53" s="1">
        <v>4942900</v>
      </c>
      <c r="C53">
        <v>41.68</v>
      </c>
      <c r="E53" s="5">
        <f t="shared" si="1"/>
        <v>16608343.766746178</v>
      </c>
      <c r="F53" s="5">
        <f t="shared" si="2"/>
        <v>5246258.6581745651</v>
      </c>
      <c r="H53" s="1">
        <f t="shared" si="3"/>
        <v>1506839.3752600283</v>
      </c>
      <c r="I53" s="5">
        <f t="shared" si="4"/>
        <v>4770276.872756294</v>
      </c>
      <c r="J53">
        <f t="shared" si="5"/>
        <v>5002609.9533730987</v>
      </c>
      <c r="K53">
        <f t="shared" si="6"/>
        <v>72.469668166645889</v>
      </c>
      <c r="L53">
        <f t="shared" si="7"/>
        <v>1.207994363088445E-2</v>
      </c>
      <c r="M53">
        <f t="shared" si="7"/>
        <v>0.73871564699246373</v>
      </c>
    </row>
    <row r="54" spans="1:13">
      <c r="A54">
        <v>6.6400000000000001E-2</v>
      </c>
      <c r="B54" s="1">
        <v>3972700</v>
      </c>
      <c r="C54">
        <v>43.06</v>
      </c>
      <c r="E54" s="5">
        <f t="shared" si="1"/>
        <v>16608343.766746178</v>
      </c>
      <c r="F54" s="5">
        <f t="shared" si="2"/>
        <v>3255622.1953531881</v>
      </c>
      <c r="H54" s="1">
        <f t="shared" si="3"/>
        <v>614563.10786772857</v>
      </c>
      <c r="I54" s="5">
        <f t="shared" si="4"/>
        <v>3135153.512712752</v>
      </c>
      <c r="J54">
        <f t="shared" si="5"/>
        <v>3194820.0828571157</v>
      </c>
      <c r="K54">
        <f t="shared" si="6"/>
        <v>78.909319388684381</v>
      </c>
      <c r="L54">
        <f t="shared" si="7"/>
        <v>0.19580635767686569</v>
      </c>
      <c r="M54">
        <f t="shared" si="7"/>
        <v>0.83254341357836448</v>
      </c>
    </row>
    <row r="55" spans="1:13">
      <c r="A55">
        <v>4.1399999999999999E-2</v>
      </c>
      <c r="B55" s="1">
        <v>3165400</v>
      </c>
      <c r="C55">
        <v>44.53</v>
      </c>
      <c r="E55" s="5">
        <f t="shared" si="1"/>
        <v>16608343.766746178</v>
      </c>
      <c r="F55" s="5">
        <f t="shared" si="2"/>
        <v>2029860.8266208132</v>
      </c>
      <c r="H55" s="1">
        <f t="shared" si="3"/>
        <v>244436.95859490466</v>
      </c>
      <c r="I55" s="5">
        <f t="shared" si="4"/>
        <v>1999985.9026790543</v>
      </c>
      <c r="J55">
        <f t="shared" si="5"/>
        <v>2014867.9950910131</v>
      </c>
      <c r="K55">
        <f t="shared" si="6"/>
        <v>83.031905923223903</v>
      </c>
      <c r="L55">
        <f t="shared" si="7"/>
        <v>0.36347128480096885</v>
      </c>
      <c r="M55">
        <f t="shared" si="7"/>
        <v>0.86462847346112515</v>
      </c>
    </row>
    <row r="56" spans="1:13">
      <c r="A56">
        <v>2.58E-2</v>
      </c>
      <c r="B56" s="1">
        <v>2498100</v>
      </c>
      <c r="C56">
        <v>46.06</v>
      </c>
      <c r="E56" s="5">
        <f t="shared" si="1"/>
        <v>16608343.766746178</v>
      </c>
      <c r="F56" s="5">
        <f t="shared" si="2"/>
        <v>1264985.7325318111</v>
      </c>
      <c r="H56" s="1">
        <f t="shared" si="3"/>
        <v>95792.779571601626</v>
      </c>
      <c r="I56" s="5">
        <f t="shared" si="4"/>
        <v>1257689.6107065715</v>
      </c>
      <c r="J56">
        <f t="shared" si="5"/>
        <v>1261332.3961182083</v>
      </c>
      <c r="K56">
        <f t="shared" si="6"/>
        <v>85.644437734203336</v>
      </c>
      <c r="L56">
        <f t="shared" si="7"/>
        <v>0.49508330486441365</v>
      </c>
      <c r="M56">
        <f t="shared" si="7"/>
        <v>0.85941028515421913</v>
      </c>
    </row>
    <row r="57" spans="1:13">
      <c r="A57">
        <v>1.61E-2</v>
      </c>
      <c r="B57" s="1">
        <v>1958200</v>
      </c>
      <c r="C57">
        <v>47.63</v>
      </c>
      <c r="E57" s="5">
        <f t="shared" si="1"/>
        <v>16608343.766746178</v>
      </c>
      <c r="F57" s="5">
        <f t="shared" si="2"/>
        <v>789390.32146364951</v>
      </c>
      <c r="H57" s="1">
        <f t="shared" si="3"/>
        <v>37434.951188821629</v>
      </c>
      <c r="I57" s="5">
        <f t="shared" si="4"/>
        <v>787611.04783059249</v>
      </c>
      <c r="J57">
        <f t="shared" si="5"/>
        <v>788500.18277443235</v>
      </c>
      <c r="K57">
        <f t="shared" si="6"/>
        <v>87.278794192685694</v>
      </c>
      <c r="L57">
        <f t="shared" si="7"/>
        <v>0.59733419325174519</v>
      </c>
      <c r="M57">
        <f t="shared" si="7"/>
        <v>0.83243321840616602</v>
      </c>
    </row>
    <row r="58" spans="1:13">
      <c r="A58">
        <v>0.01</v>
      </c>
      <c r="B58" s="1">
        <v>1532700</v>
      </c>
      <c r="C58">
        <v>49.22</v>
      </c>
      <c r="E58" s="5">
        <f t="shared" si="1"/>
        <v>16608343.766746178</v>
      </c>
      <c r="F58" s="5">
        <f t="shared" si="2"/>
        <v>490304.54749295005</v>
      </c>
      <c r="H58" s="1">
        <f t="shared" si="3"/>
        <v>14461.960932039106</v>
      </c>
      <c r="I58" s="5">
        <f t="shared" si="4"/>
        <v>489877.60755780479</v>
      </c>
      <c r="J58">
        <f t="shared" si="5"/>
        <v>490091.03103460115</v>
      </c>
      <c r="K58">
        <f t="shared" si="6"/>
        <v>88.309029193504813</v>
      </c>
      <c r="L58">
        <f t="shared" si="7"/>
        <v>0.68024334114007889</v>
      </c>
      <c r="M58">
        <f t="shared" si="7"/>
        <v>0.7941696300996508</v>
      </c>
    </row>
    <row r="59" spans="1:13">
      <c r="A59">
        <v>2.5</v>
      </c>
      <c r="B59" s="1">
        <v>18628000</v>
      </c>
      <c r="C59">
        <v>35.17</v>
      </c>
      <c r="E59" s="5">
        <f t="shared" si="1"/>
        <v>16608343.766746178</v>
      </c>
      <c r="F59" s="5">
        <f t="shared" si="2"/>
        <v>122576136.87323751</v>
      </c>
      <c r="H59" s="1">
        <f t="shared" si="3"/>
        <v>16308933.726942586</v>
      </c>
      <c r="I59" s="5">
        <f t="shared" si="4"/>
        <v>2209764.3531241207</v>
      </c>
      <c r="J59">
        <f t="shared" si="5"/>
        <v>16457957.886874769</v>
      </c>
      <c r="K59">
        <f t="shared" si="6"/>
        <v>7.7162492716465856</v>
      </c>
      <c r="L59">
        <f t="shared" si="7"/>
        <v>0.11649356415746355</v>
      </c>
      <c r="M59">
        <f t="shared" si="7"/>
        <v>0.78060138550905356</v>
      </c>
    </row>
    <row r="60" spans="1:13">
      <c r="A60">
        <v>1.56</v>
      </c>
      <c r="B60" s="1">
        <v>15279000</v>
      </c>
      <c r="C60">
        <v>36.9</v>
      </c>
      <c r="E60" s="5">
        <f t="shared" si="1"/>
        <v>16608343.766746178</v>
      </c>
      <c r="F60" s="5">
        <f t="shared" si="2"/>
        <v>76487509.408900201</v>
      </c>
      <c r="H60" s="1">
        <f t="shared" si="3"/>
        <v>15860536.82169991</v>
      </c>
      <c r="I60" s="5">
        <f t="shared" si="4"/>
        <v>3443925.0263949153</v>
      </c>
      <c r="J60">
        <f t="shared" si="5"/>
        <v>16230133.944608342</v>
      </c>
      <c r="K60">
        <f t="shared" si="6"/>
        <v>12.250913908288132</v>
      </c>
      <c r="L60">
        <f t="shared" si="7"/>
        <v>6.2251059925933758E-2</v>
      </c>
      <c r="M60">
        <f t="shared" si="7"/>
        <v>0.66799691305452213</v>
      </c>
    </row>
    <row r="61" spans="1:13">
      <c r="A61">
        <v>0.97</v>
      </c>
      <c r="B61" s="1">
        <v>12463000</v>
      </c>
      <c r="C61">
        <v>38.18</v>
      </c>
      <c r="E61" s="5">
        <f t="shared" si="1"/>
        <v>16608343.766746178</v>
      </c>
      <c r="F61" s="5">
        <f t="shared" si="2"/>
        <v>47559541.10681615</v>
      </c>
      <c r="H61" s="1">
        <f t="shared" si="3"/>
        <v>14803121.641308414</v>
      </c>
      <c r="I61" s="5">
        <f t="shared" si="4"/>
        <v>5169421.8934457824</v>
      </c>
      <c r="J61">
        <f t="shared" si="5"/>
        <v>15679774.648884788</v>
      </c>
      <c r="K61">
        <f t="shared" si="6"/>
        <v>19.249794366415497</v>
      </c>
      <c r="L61">
        <f t="shared" si="7"/>
        <v>0.25810596556886689</v>
      </c>
      <c r="M61">
        <f t="shared" si="7"/>
        <v>0.49581471015150613</v>
      </c>
    </row>
    <row r="62" spans="1:13">
      <c r="A62">
        <v>0.60499999999999998</v>
      </c>
      <c r="B62" s="1">
        <v>10138000</v>
      </c>
      <c r="C62">
        <v>39.340000000000003</v>
      </c>
      <c r="E62" s="5">
        <f t="shared" si="1"/>
        <v>16608343.766746178</v>
      </c>
      <c r="F62" s="5">
        <f t="shared" si="2"/>
        <v>29663425.123323478</v>
      </c>
      <c r="H62" s="1">
        <f t="shared" si="3"/>
        <v>12644533.414750438</v>
      </c>
      <c r="I62" s="5">
        <f t="shared" si="4"/>
        <v>7079585.6125583975</v>
      </c>
      <c r="J62">
        <f t="shared" si="5"/>
        <v>14491540.902274136</v>
      </c>
      <c r="K62">
        <f t="shared" si="6"/>
        <v>29.244158600446465</v>
      </c>
      <c r="L62">
        <f t="shared" si="7"/>
        <v>0.42942798404755728</v>
      </c>
      <c r="M62">
        <f t="shared" si="7"/>
        <v>0.25663043720268269</v>
      </c>
    </row>
    <row r="63" spans="1:13">
      <c r="A63">
        <v>0.3765</v>
      </c>
      <c r="B63" s="1">
        <v>8216900</v>
      </c>
      <c r="C63">
        <v>40.39</v>
      </c>
      <c r="E63" s="5">
        <f t="shared" si="1"/>
        <v>16608343.766746178</v>
      </c>
      <c r="F63" s="5">
        <f t="shared" si="2"/>
        <v>18459966.213109568</v>
      </c>
      <c r="H63" s="1">
        <f t="shared" si="3"/>
        <v>9178661.8805475384</v>
      </c>
      <c r="I63" s="5">
        <f t="shared" si="4"/>
        <v>8257998.4205281828</v>
      </c>
      <c r="J63">
        <f t="shared" si="5"/>
        <v>12346755.518388726</v>
      </c>
      <c r="K63">
        <f t="shared" si="6"/>
        <v>41.977563876071628</v>
      </c>
      <c r="L63">
        <f t="shared" si="7"/>
        <v>0.50260506010645445</v>
      </c>
      <c r="M63">
        <f t="shared" si="7"/>
        <v>3.9305864720763237E-2</v>
      </c>
    </row>
    <row r="64" spans="1:13">
      <c r="A64">
        <v>0.23449999999999999</v>
      </c>
      <c r="B64" s="1">
        <v>6633500</v>
      </c>
      <c r="C64">
        <v>41.5</v>
      </c>
      <c r="E64" s="5">
        <f t="shared" si="1"/>
        <v>16608343.766746178</v>
      </c>
      <c r="F64" s="5">
        <f t="shared" si="2"/>
        <v>11497641.638709677</v>
      </c>
      <c r="H64" s="1">
        <f t="shared" si="3"/>
        <v>5380823.388406056</v>
      </c>
      <c r="I64" s="5">
        <f t="shared" si="4"/>
        <v>7772599.5809367495</v>
      </c>
      <c r="J64">
        <f t="shared" si="5"/>
        <v>9453389.0527575221</v>
      </c>
      <c r="K64">
        <f t="shared" si="6"/>
        <v>55.305878443473389</v>
      </c>
      <c r="L64">
        <f t="shared" si="7"/>
        <v>0.42509822156591875</v>
      </c>
      <c r="M64">
        <f t="shared" si="7"/>
        <v>0.33267176972225032</v>
      </c>
    </row>
    <row r="65" spans="1:13">
      <c r="A65">
        <v>0.14599999999999999</v>
      </c>
      <c r="B65" s="1">
        <v>5330400</v>
      </c>
      <c r="C65">
        <v>42.6</v>
      </c>
      <c r="E65" s="5">
        <f t="shared" si="1"/>
        <v>16608343.766746178</v>
      </c>
      <c r="F65" s="5">
        <f t="shared" si="2"/>
        <v>7158446.3933970705</v>
      </c>
      <c r="H65" s="1">
        <f t="shared" si="3"/>
        <v>2602012.0872745756</v>
      </c>
      <c r="I65" s="5">
        <f t="shared" si="4"/>
        <v>6036939.9805167792</v>
      </c>
      <c r="J65">
        <f t="shared" si="5"/>
        <v>6573820.1398186218</v>
      </c>
      <c r="K65">
        <f t="shared" si="6"/>
        <v>66.683229785894852</v>
      </c>
      <c r="L65">
        <f t="shared" si="7"/>
        <v>0.23326957448195668</v>
      </c>
      <c r="M65">
        <f t="shared" si="7"/>
        <v>0.56533403253274295</v>
      </c>
    </row>
    <row r="66" spans="1:13">
      <c r="A66">
        <v>9.0999999999999998E-2</v>
      </c>
      <c r="B66" s="1">
        <v>4259000</v>
      </c>
      <c r="C66">
        <v>43.73</v>
      </c>
      <c r="E66" s="5">
        <f t="shared" si="1"/>
        <v>16608343.766746178</v>
      </c>
      <c r="F66" s="5">
        <f t="shared" si="2"/>
        <v>4461771.3821858456</v>
      </c>
      <c r="H66" s="1">
        <f t="shared" si="3"/>
        <v>1117954.930593854</v>
      </c>
      <c r="I66" s="5">
        <f t="shared" si="4"/>
        <v>4161436.8403464314</v>
      </c>
      <c r="J66">
        <f t="shared" si="5"/>
        <v>4308988.2574720019</v>
      </c>
      <c r="K66">
        <f t="shared" si="6"/>
        <v>74.962736619411359</v>
      </c>
      <c r="L66">
        <f t="shared" ref="L66:M81" si="8">ABS((J66-B66)/B66)</f>
        <v>1.1737087924865448E-2</v>
      </c>
      <c r="M66">
        <f t="shared" si="8"/>
        <v>0.71421762221384322</v>
      </c>
    </row>
    <row r="67" spans="1:13">
      <c r="A67">
        <v>5.6500000000000002E-2</v>
      </c>
      <c r="B67" s="1">
        <v>3382400</v>
      </c>
      <c r="C67">
        <v>44.95</v>
      </c>
      <c r="E67" s="5">
        <f t="shared" ref="E67:E96" si="9">$P$1</f>
        <v>16608343.766746178</v>
      </c>
      <c r="F67" s="5">
        <f t="shared" ref="F67:F96" si="10">A67*$P$2</f>
        <v>2770220.6933351676</v>
      </c>
      <c r="H67" s="1">
        <f t="shared" ref="H67:H96" si="11">E67*F67^2/(E67^2+F67^2)</f>
        <v>449557.07333106757</v>
      </c>
      <c r="I67" s="5">
        <f t="shared" ref="I67:I96" si="12">E67^2*F67/(E67^2+F67^2)</f>
        <v>2695235.9552500583</v>
      </c>
      <c r="J67">
        <f t="shared" ref="J67:J96" si="13">(H67^2+I67^2)^0.5</f>
        <v>2732471.1190888532</v>
      </c>
      <c r="K67">
        <f t="shared" ref="K67:K96" si="14">DEGREES(ATAN(I67/H67))</f>
        <v>80.530416322638473</v>
      </c>
      <c r="L67">
        <f t="shared" si="8"/>
        <v>0.19215021313598238</v>
      </c>
      <c r="M67">
        <f t="shared" si="8"/>
        <v>0.79155542430786363</v>
      </c>
    </row>
    <row r="68" spans="1:13">
      <c r="A68">
        <v>3.5349999999999999E-2</v>
      </c>
      <c r="B68" s="1">
        <v>2672100</v>
      </c>
      <c r="C68">
        <v>46.21</v>
      </c>
      <c r="E68" s="5">
        <f t="shared" si="9"/>
        <v>16608343.766746178</v>
      </c>
      <c r="F68" s="5">
        <f t="shared" si="10"/>
        <v>1733226.5753875785</v>
      </c>
      <c r="H68" s="1">
        <f t="shared" si="11"/>
        <v>178928.75007818799</v>
      </c>
      <c r="I68" s="5">
        <f t="shared" si="12"/>
        <v>1714553.788438326</v>
      </c>
      <c r="J68">
        <f t="shared" si="13"/>
        <v>1723864.8993041068</v>
      </c>
      <c r="K68">
        <f t="shared" si="14"/>
        <v>84.042247753070001</v>
      </c>
      <c r="L68">
        <f t="shared" si="8"/>
        <v>0.3548651250686326</v>
      </c>
      <c r="M68">
        <f t="shared" si="8"/>
        <v>0.81870261313719972</v>
      </c>
    </row>
    <row r="69" spans="1:13">
      <c r="A69">
        <v>2.205E-2</v>
      </c>
      <c r="B69" s="1">
        <v>2096200</v>
      </c>
      <c r="C69">
        <v>47.51</v>
      </c>
      <c r="E69" s="5">
        <f t="shared" si="9"/>
        <v>16608343.766746178</v>
      </c>
      <c r="F69" s="5">
        <f t="shared" si="10"/>
        <v>1081121.5272219549</v>
      </c>
      <c r="H69" s="1">
        <f t="shared" si="11"/>
        <v>70078.746705578582</v>
      </c>
      <c r="I69" s="5">
        <f t="shared" si="12"/>
        <v>1076559.7453412213</v>
      </c>
      <c r="J69">
        <f t="shared" si="13"/>
        <v>1078838.2251426671</v>
      </c>
      <c r="K69">
        <f t="shared" si="14"/>
        <v>86.275581087400354</v>
      </c>
      <c r="L69">
        <f t="shared" si="8"/>
        <v>0.48533621546480915</v>
      </c>
      <c r="M69">
        <f t="shared" si="8"/>
        <v>0.81594571853084319</v>
      </c>
    </row>
    <row r="70" spans="1:13">
      <c r="A70">
        <v>1.37E-2</v>
      </c>
      <c r="B70" s="1">
        <v>1633300</v>
      </c>
      <c r="C70">
        <v>48.87</v>
      </c>
      <c r="E70" s="5">
        <f t="shared" si="9"/>
        <v>16608343.766746178</v>
      </c>
      <c r="F70" s="5">
        <f t="shared" si="10"/>
        <v>671717.23006534157</v>
      </c>
      <c r="H70" s="1">
        <f t="shared" si="11"/>
        <v>27122.944108123687</v>
      </c>
      <c r="I70" s="5">
        <f t="shared" si="12"/>
        <v>670620.2544039872</v>
      </c>
      <c r="J70">
        <f t="shared" si="13"/>
        <v>671168.5181189304</v>
      </c>
      <c r="K70">
        <f t="shared" si="14"/>
        <v>87.683959432754463</v>
      </c>
      <c r="L70">
        <f t="shared" si="8"/>
        <v>0.5890721128274472</v>
      </c>
      <c r="M70">
        <f t="shared" si="8"/>
        <v>0.79422875859943665</v>
      </c>
    </row>
    <row r="71" spans="1:13">
      <c r="A71">
        <v>8.5500000000000003E-3</v>
      </c>
      <c r="B71" s="1">
        <v>1263700</v>
      </c>
      <c r="C71">
        <v>50.29</v>
      </c>
      <c r="E71" s="5">
        <f t="shared" si="9"/>
        <v>16608343.766746178</v>
      </c>
      <c r="F71" s="5">
        <f t="shared" si="10"/>
        <v>419210.38810647232</v>
      </c>
      <c r="H71" s="1">
        <f t="shared" si="11"/>
        <v>10574.531693273575</v>
      </c>
      <c r="I71" s="5">
        <f t="shared" si="12"/>
        <v>418943.47687212896</v>
      </c>
      <c r="J71">
        <f t="shared" si="13"/>
        <v>419076.91123973898</v>
      </c>
      <c r="K71">
        <f t="shared" si="14"/>
        <v>88.554107057513505</v>
      </c>
      <c r="L71">
        <f t="shared" si="8"/>
        <v>0.66837310181234544</v>
      </c>
      <c r="M71">
        <f t="shared" si="8"/>
        <v>0.76086910036813493</v>
      </c>
    </row>
    <row r="72" spans="1:13">
      <c r="A72">
        <v>5.3499999999999997E-3</v>
      </c>
      <c r="B72">
        <v>969820</v>
      </c>
      <c r="C72">
        <v>51.77</v>
      </c>
      <c r="E72" s="5">
        <f t="shared" si="9"/>
        <v>16608343.766746178</v>
      </c>
      <c r="F72" s="5">
        <f t="shared" si="10"/>
        <v>262312.93290872825</v>
      </c>
      <c r="H72" s="1">
        <f t="shared" si="11"/>
        <v>4141.9491139700476</v>
      </c>
      <c r="I72" s="5">
        <f t="shared" si="12"/>
        <v>262247.51477701665</v>
      </c>
      <c r="J72">
        <f t="shared" si="13"/>
        <v>262280.22180329246</v>
      </c>
      <c r="K72">
        <f t="shared" si="14"/>
        <v>89.095143100390132</v>
      </c>
      <c r="L72">
        <f t="shared" si="8"/>
        <v>0.72955783361521476</v>
      </c>
      <c r="M72">
        <f t="shared" si="8"/>
        <v>0.72098016419528932</v>
      </c>
    </row>
    <row r="73" spans="1:13">
      <c r="A73">
        <v>3.32E-3</v>
      </c>
      <c r="B73">
        <v>736530</v>
      </c>
      <c r="C73">
        <v>53.3</v>
      </c>
      <c r="E73" s="5">
        <f t="shared" si="9"/>
        <v>16608343.766746178</v>
      </c>
      <c r="F73" s="5">
        <f t="shared" si="10"/>
        <v>162781.10976765942</v>
      </c>
      <c r="H73" s="1">
        <f t="shared" si="11"/>
        <v>1595.2911904305943</v>
      </c>
      <c r="I73" s="5">
        <f t="shared" si="12"/>
        <v>162765.47405623461</v>
      </c>
      <c r="J73">
        <f t="shared" si="13"/>
        <v>162773.2917242047</v>
      </c>
      <c r="K73">
        <f t="shared" si="14"/>
        <v>89.438452619143717</v>
      </c>
      <c r="L73">
        <f t="shared" si="8"/>
        <v>0.77899978042414475</v>
      </c>
      <c r="M73">
        <f t="shared" si="8"/>
        <v>0.67801974895203987</v>
      </c>
    </row>
    <row r="74" spans="1:13">
      <c r="A74">
        <v>2.0699999999999998E-3</v>
      </c>
      <c r="B74">
        <v>554810</v>
      </c>
      <c r="C74">
        <v>54.88</v>
      </c>
      <c r="E74" s="5">
        <f t="shared" si="9"/>
        <v>16608343.766746178</v>
      </c>
      <c r="F74" s="5">
        <f t="shared" si="10"/>
        <v>101493.04133104064</v>
      </c>
      <c r="H74" s="1">
        <f t="shared" si="11"/>
        <v>620.19746965875925</v>
      </c>
      <c r="I74" s="5">
        <f t="shared" si="12"/>
        <v>101489.25132474588</v>
      </c>
      <c r="J74">
        <f t="shared" si="13"/>
        <v>101491.14631020188</v>
      </c>
      <c r="K74">
        <f t="shared" si="14"/>
        <v>89.649871738265148</v>
      </c>
      <c r="L74">
        <f t="shared" si="8"/>
        <v>0.81707044517906702</v>
      </c>
      <c r="M74">
        <f t="shared" si="8"/>
        <v>0.63356180281095376</v>
      </c>
    </row>
    <row r="75" spans="1:13">
      <c r="A75">
        <v>1.2899999999999999E-3</v>
      </c>
      <c r="B75">
        <v>413140</v>
      </c>
      <c r="C75">
        <v>56.53</v>
      </c>
      <c r="E75" s="5">
        <f t="shared" si="9"/>
        <v>16608343.766746178</v>
      </c>
      <c r="F75" s="5">
        <f t="shared" si="10"/>
        <v>63249.286626590554</v>
      </c>
      <c r="H75" s="1">
        <f t="shared" si="11"/>
        <v>240.86774074802216</v>
      </c>
      <c r="I75" s="5">
        <f t="shared" si="12"/>
        <v>63248.369333873859</v>
      </c>
      <c r="J75">
        <f t="shared" si="13"/>
        <v>63248.827978569287</v>
      </c>
      <c r="K75">
        <f t="shared" si="14"/>
        <v>89.78180246551311</v>
      </c>
      <c r="L75">
        <f t="shared" si="8"/>
        <v>0.84690703398710043</v>
      </c>
      <c r="M75">
        <f t="shared" si="8"/>
        <v>0.58821515063706187</v>
      </c>
    </row>
    <row r="76" spans="1:13">
      <c r="A76" s="1">
        <v>8.0500000000000005E-4</v>
      </c>
      <c r="B76">
        <v>306030</v>
      </c>
      <c r="C76">
        <v>58.19</v>
      </c>
      <c r="E76" s="5">
        <f t="shared" si="9"/>
        <v>16608343.766746178</v>
      </c>
      <c r="F76" s="5">
        <f t="shared" si="10"/>
        <v>39469.51607318248</v>
      </c>
      <c r="H76" s="1">
        <f t="shared" si="11"/>
        <v>93.798269277479221</v>
      </c>
      <c r="I76" s="5">
        <f t="shared" si="12"/>
        <v>39469.293162797869</v>
      </c>
      <c r="J76">
        <f t="shared" si="13"/>
        <v>39469.404617832814</v>
      </c>
      <c r="K76">
        <f t="shared" si="14"/>
        <v>89.86383757074799</v>
      </c>
      <c r="L76">
        <f t="shared" si="8"/>
        <v>0.87102766193565073</v>
      </c>
      <c r="M76">
        <f t="shared" si="8"/>
        <v>0.5443175385933664</v>
      </c>
    </row>
    <row r="77" spans="1:13">
      <c r="A77" s="1">
        <v>5.0000000000000001E-4</v>
      </c>
      <c r="B77">
        <v>226720</v>
      </c>
      <c r="C77">
        <v>59.88</v>
      </c>
      <c r="E77" s="5">
        <f t="shared" si="9"/>
        <v>16608343.766746178</v>
      </c>
      <c r="F77" s="5">
        <f t="shared" si="10"/>
        <v>24515.227374647504</v>
      </c>
      <c r="H77" s="1">
        <f t="shared" si="11"/>
        <v>36.186333340500013</v>
      </c>
      <c r="I77" s="5">
        <f t="shared" si="12"/>
        <v>24515.17396076096</v>
      </c>
      <c r="J77">
        <f t="shared" si="13"/>
        <v>24515.200667689685</v>
      </c>
      <c r="K77">
        <f t="shared" si="14"/>
        <v>89.915426964785482</v>
      </c>
      <c r="L77">
        <f t="shared" si="8"/>
        <v>0.89187014525542663</v>
      </c>
    </row>
    <row r="78" spans="1:13">
      <c r="A78">
        <v>0.2</v>
      </c>
      <c r="B78" s="1">
        <v>5229200</v>
      </c>
      <c r="C78">
        <v>49.54</v>
      </c>
      <c r="E78" s="5">
        <f t="shared" si="9"/>
        <v>16608343.766746178</v>
      </c>
      <c r="F78" s="5">
        <f t="shared" si="10"/>
        <v>9806090.9498590007</v>
      </c>
      <c r="H78" s="1">
        <f t="shared" si="11"/>
        <v>4293182.0294084195</v>
      </c>
      <c r="I78" s="5">
        <f t="shared" si="12"/>
        <v>7271260.6238531033</v>
      </c>
      <c r="J78">
        <f t="shared" si="13"/>
        <v>8444089.234348014</v>
      </c>
      <c r="K78">
        <f t="shared" si="14"/>
        <v>59.441055211714428</v>
      </c>
      <c r="L78">
        <f t="shared" si="8"/>
        <v>0.61479561583951925</v>
      </c>
    </row>
    <row r="79" spans="1:13">
      <c r="A79">
        <v>0.12479999999999999</v>
      </c>
      <c r="B79" s="1">
        <v>4556500</v>
      </c>
      <c r="C79">
        <v>47.98</v>
      </c>
      <c r="E79" s="5">
        <f t="shared" si="9"/>
        <v>16608343.766746178</v>
      </c>
      <c r="F79" s="5">
        <f t="shared" si="10"/>
        <v>6119000.752712016</v>
      </c>
      <c r="H79" s="1">
        <f t="shared" si="11"/>
        <v>1984978.0300480034</v>
      </c>
      <c r="I79" s="5">
        <f t="shared" si="12"/>
        <v>5387676.6525750794</v>
      </c>
      <c r="J79">
        <f t="shared" si="13"/>
        <v>5741706.8448742544</v>
      </c>
      <c r="K79">
        <f t="shared" si="14"/>
        <v>69.774723640379193</v>
      </c>
      <c r="L79">
        <f t="shared" si="8"/>
        <v>0.2601134302368604</v>
      </c>
      <c r="M79">
        <f t="shared" si="8"/>
        <v>0.45424601167943307</v>
      </c>
    </row>
    <row r="80" spans="1:13">
      <c r="A80">
        <v>7.7600000000000002E-2</v>
      </c>
      <c r="B80" s="1">
        <v>3708800</v>
      </c>
      <c r="C80">
        <v>47.97</v>
      </c>
      <c r="E80" s="5">
        <f t="shared" si="9"/>
        <v>16608343.766746178</v>
      </c>
      <c r="F80" s="5">
        <f t="shared" si="10"/>
        <v>3804763.2885452923</v>
      </c>
      <c r="H80" s="1">
        <f t="shared" si="11"/>
        <v>828160.79762330966</v>
      </c>
      <c r="I80" s="5">
        <f t="shared" si="12"/>
        <v>3615042.034935494</v>
      </c>
      <c r="J80">
        <f t="shared" si="13"/>
        <v>3708689.6905875844</v>
      </c>
      <c r="K80">
        <f t="shared" si="14"/>
        <v>77.096903167564193</v>
      </c>
      <c r="L80">
        <f t="shared" si="8"/>
        <v>2.9742615513267105E-5</v>
      </c>
      <c r="M80">
        <f t="shared" si="8"/>
        <v>0.6071899763928329</v>
      </c>
    </row>
    <row r="81" spans="1:13">
      <c r="A81">
        <v>4.8399999999999999E-2</v>
      </c>
      <c r="B81" s="1">
        <v>2939500</v>
      </c>
      <c r="C81">
        <v>48.44</v>
      </c>
      <c r="E81" s="5">
        <f t="shared" si="9"/>
        <v>16608343.766746178</v>
      </c>
      <c r="F81" s="5">
        <f t="shared" si="10"/>
        <v>2373074.0098658781</v>
      </c>
      <c r="H81" s="1">
        <f t="shared" si="11"/>
        <v>332291.31892541581</v>
      </c>
      <c r="I81" s="5">
        <f t="shared" si="12"/>
        <v>2325594.7486149864</v>
      </c>
      <c r="J81">
        <f t="shared" si="13"/>
        <v>2349214.4336817772</v>
      </c>
      <c r="K81">
        <f t="shared" si="14"/>
        <v>81.868364544133371</v>
      </c>
      <c r="L81">
        <f t="shared" si="8"/>
        <v>0.20081155513462248</v>
      </c>
      <c r="M81">
        <f t="shared" si="8"/>
        <v>0.69009835970547839</v>
      </c>
    </row>
    <row r="82" spans="1:13">
      <c r="A82">
        <v>3.0120000000000001E-2</v>
      </c>
      <c r="B82" s="1">
        <v>2295600</v>
      </c>
      <c r="C82">
        <v>49.25</v>
      </c>
      <c r="E82" s="5">
        <f t="shared" si="9"/>
        <v>16608343.766746178</v>
      </c>
      <c r="F82" s="5">
        <f t="shared" si="10"/>
        <v>1476797.2970487655</v>
      </c>
      <c r="H82" s="1">
        <f t="shared" si="11"/>
        <v>130285.22522895959</v>
      </c>
      <c r="I82" s="5">
        <f t="shared" si="12"/>
        <v>1465212.4652819305</v>
      </c>
      <c r="J82">
        <f t="shared" si="13"/>
        <v>1470993.4766444457</v>
      </c>
      <c r="K82">
        <f t="shared" si="14"/>
        <v>84.918680506096251</v>
      </c>
      <c r="L82">
        <f t="shared" ref="L82:M101" si="15">ABS((J82-B82)/B82)</f>
        <v>0.35921176309267916</v>
      </c>
      <c r="M82">
        <f t="shared" si="15"/>
        <v>0.72423716763647206</v>
      </c>
    </row>
    <row r="83" spans="1:13">
      <c r="A83">
        <v>1.8759999999999999E-2</v>
      </c>
      <c r="B83" s="1">
        <v>1774400</v>
      </c>
      <c r="C83">
        <v>50.26</v>
      </c>
      <c r="E83" s="5">
        <f t="shared" si="9"/>
        <v>16608343.766746178</v>
      </c>
      <c r="F83" s="5">
        <f t="shared" si="10"/>
        <v>919811.3310967742</v>
      </c>
      <c r="H83" s="1">
        <f t="shared" si="11"/>
        <v>50785.665441580466</v>
      </c>
      <c r="I83" s="5">
        <f t="shared" si="12"/>
        <v>916998.69479862705</v>
      </c>
      <c r="J83">
        <f t="shared" si="13"/>
        <v>918403.93622671813</v>
      </c>
      <c r="K83">
        <f t="shared" si="14"/>
        <v>86.830055739185767</v>
      </c>
      <c r="L83">
        <f t="shared" si="15"/>
        <v>0.48241437318151592</v>
      </c>
      <c r="M83">
        <f t="shared" si="15"/>
        <v>0.72761750376414192</v>
      </c>
    </row>
    <row r="84" spans="1:13">
      <c r="A84">
        <v>1.1679999999999999E-2</v>
      </c>
      <c r="B84" s="1">
        <v>1359600</v>
      </c>
      <c r="C84">
        <v>51.39</v>
      </c>
      <c r="E84" s="5">
        <f t="shared" si="9"/>
        <v>16608343.766746178</v>
      </c>
      <c r="F84" s="5">
        <f t="shared" si="10"/>
        <v>572675.71147176565</v>
      </c>
      <c r="H84" s="1">
        <f t="shared" si="11"/>
        <v>19723.098941991742</v>
      </c>
      <c r="I84" s="5">
        <f t="shared" si="12"/>
        <v>571995.63524757</v>
      </c>
      <c r="J84">
        <f t="shared" si="13"/>
        <v>572335.57234733074</v>
      </c>
      <c r="K84">
        <f t="shared" si="14"/>
        <v>88.025154880911103</v>
      </c>
      <c r="L84">
        <f t="shared" si="15"/>
        <v>0.57904120892370492</v>
      </c>
      <c r="M84">
        <f t="shared" si="15"/>
        <v>0.71288489746859507</v>
      </c>
    </row>
    <row r="85" spans="1:13">
      <c r="A85">
        <v>7.28E-3</v>
      </c>
      <c r="B85" s="1">
        <v>1035400</v>
      </c>
      <c r="C85">
        <v>52.61</v>
      </c>
      <c r="E85" s="5">
        <f t="shared" si="9"/>
        <v>16608343.766746178</v>
      </c>
      <c r="F85" s="5">
        <f t="shared" si="10"/>
        <v>356941.71057486761</v>
      </c>
      <c r="H85" s="1">
        <f t="shared" si="11"/>
        <v>7667.7461069903857</v>
      </c>
      <c r="I85" s="5">
        <f t="shared" si="12"/>
        <v>356776.91759790847</v>
      </c>
      <c r="J85">
        <f t="shared" si="13"/>
        <v>356859.30457398196</v>
      </c>
      <c r="K85">
        <f t="shared" si="14"/>
        <v>88.768805249945331</v>
      </c>
      <c r="L85">
        <f t="shared" si="15"/>
        <v>0.65534160269076491</v>
      </c>
      <c r="M85">
        <f t="shared" si="15"/>
        <v>0.68729909237683584</v>
      </c>
    </row>
    <row r="86" spans="1:13">
      <c r="A86">
        <v>4.5199999999999997E-3</v>
      </c>
      <c r="B86">
        <v>782660</v>
      </c>
      <c r="C86">
        <v>53.88</v>
      </c>
      <c r="E86" s="5">
        <f t="shared" si="9"/>
        <v>16608343.766746178</v>
      </c>
      <c r="F86" s="5">
        <f t="shared" si="10"/>
        <v>221617.65546681339</v>
      </c>
      <c r="H86" s="1">
        <f t="shared" si="11"/>
        <v>2956.6850470604782</v>
      </c>
      <c r="I86" s="5">
        <f t="shared" si="12"/>
        <v>221578.20218855244</v>
      </c>
      <c r="J86">
        <f t="shared" si="13"/>
        <v>221597.92794965062</v>
      </c>
      <c r="K86">
        <f t="shared" si="14"/>
        <v>89.235504578519013</v>
      </c>
      <c r="L86">
        <f t="shared" si="15"/>
        <v>0.7168656530937435</v>
      </c>
      <c r="M86">
        <f t="shared" si="15"/>
        <v>0.65618976574831123</v>
      </c>
    </row>
    <row r="87" spans="1:13">
      <c r="A87">
        <v>2.8300000000000001E-3</v>
      </c>
      <c r="B87">
        <v>588190</v>
      </c>
      <c r="C87">
        <v>55.2</v>
      </c>
      <c r="E87" s="5">
        <f t="shared" si="9"/>
        <v>16608343.766746178</v>
      </c>
      <c r="F87" s="5">
        <f t="shared" si="10"/>
        <v>138756.18694050485</v>
      </c>
      <c r="H87" s="1">
        <f t="shared" si="11"/>
        <v>1159.172516533765</v>
      </c>
      <c r="I87" s="5">
        <f t="shared" si="12"/>
        <v>138746.50250955499</v>
      </c>
      <c r="J87">
        <f t="shared" si="13"/>
        <v>138751.34464053687</v>
      </c>
      <c r="K87">
        <f t="shared" si="14"/>
        <v>89.521327409854905</v>
      </c>
      <c r="L87">
        <f t="shared" si="15"/>
        <v>0.76410455016144974</v>
      </c>
      <c r="M87">
        <f t="shared" si="15"/>
        <v>0.62176317771476264</v>
      </c>
    </row>
    <row r="88" spans="1:13">
      <c r="A88">
        <v>1.7600000000000001E-3</v>
      </c>
      <c r="B88">
        <v>438910</v>
      </c>
      <c r="C88">
        <v>56.57</v>
      </c>
      <c r="E88" s="5">
        <f t="shared" si="9"/>
        <v>16608343.766746178</v>
      </c>
      <c r="F88" s="5">
        <f t="shared" si="10"/>
        <v>86293.600358759213</v>
      </c>
      <c r="H88" s="1">
        <f t="shared" si="11"/>
        <v>448.35201766645349</v>
      </c>
      <c r="I88" s="5">
        <f t="shared" si="12"/>
        <v>86291.270812214658</v>
      </c>
      <c r="J88">
        <f t="shared" si="13"/>
        <v>86292.435577625889</v>
      </c>
      <c r="K88">
        <f t="shared" si="14"/>
        <v>89.702305378703514</v>
      </c>
      <c r="L88">
        <f t="shared" si="15"/>
        <v>0.80339378100834824</v>
      </c>
      <c r="M88">
        <f t="shared" si="15"/>
        <v>0.58568685484715421</v>
      </c>
    </row>
    <row r="89" spans="1:13">
      <c r="A89">
        <v>1.1000000000000001E-3</v>
      </c>
      <c r="B89">
        <v>325270</v>
      </c>
      <c r="C89">
        <v>57.99</v>
      </c>
      <c r="E89" s="5">
        <f t="shared" si="9"/>
        <v>16608343.766746178</v>
      </c>
      <c r="F89" s="5">
        <f t="shared" si="10"/>
        <v>53933.50022422451</v>
      </c>
      <c r="H89" s="1">
        <f t="shared" si="11"/>
        <v>175.14038803685639</v>
      </c>
      <c r="I89" s="5">
        <f t="shared" si="12"/>
        <v>53932.931477919032</v>
      </c>
      <c r="J89">
        <f t="shared" si="13"/>
        <v>53933.215850322063</v>
      </c>
      <c r="K89">
        <f t="shared" si="14"/>
        <v>89.813939841424585</v>
      </c>
      <c r="L89">
        <f t="shared" si="15"/>
        <v>0.8341893938871644</v>
      </c>
      <c r="M89">
        <f t="shared" si="15"/>
        <v>0.54878323575486432</v>
      </c>
    </row>
    <row r="90" spans="1:13">
      <c r="A90" s="1">
        <v>6.8400000000000004E-4</v>
      </c>
      <c r="B90">
        <v>240010</v>
      </c>
      <c r="C90">
        <v>59.46</v>
      </c>
      <c r="E90" s="5">
        <f t="shared" si="9"/>
        <v>16608343.766746178</v>
      </c>
      <c r="F90" s="5">
        <f t="shared" si="10"/>
        <v>33536.831048517786</v>
      </c>
      <c r="H90" s="1">
        <f t="shared" si="11"/>
        <v>67.719844108284008</v>
      </c>
      <c r="I90" s="5">
        <f t="shared" si="12"/>
        <v>33536.694303457443</v>
      </c>
      <c r="J90">
        <f t="shared" si="13"/>
        <v>33536.762675917918</v>
      </c>
      <c r="K90">
        <f t="shared" si="14"/>
        <v>89.884304161048973</v>
      </c>
      <c r="L90">
        <f t="shared" si="15"/>
        <v>0.86026931096238524</v>
      </c>
      <c r="M90">
        <f t="shared" si="15"/>
        <v>0.51167682746466481</v>
      </c>
    </row>
    <row r="91" spans="1:13">
      <c r="A91" s="1">
        <v>4.28E-4</v>
      </c>
      <c r="B91">
        <v>175270</v>
      </c>
      <c r="C91">
        <v>60.97</v>
      </c>
      <c r="E91" s="5">
        <f t="shared" si="9"/>
        <v>16608343.766746178</v>
      </c>
      <c r="F91" s="5">
        <f t="shared" si="10"/>
        <v>20985.034632698262</v>
      </c>
      <c r="H91" s="1">
        <f t="shared" si="11"/>
        <v>26.515044586719128</v>
      </c>
      <c r="I91" s="5">
        <f t="shared" si="12"/>
        <v>20985.00113031315</v>
      </c>
      <c r="J91">
        <f t="shared" si="13"/>
        <v>20985.017881499021</v>
      </c>
      <c r="K91">
        <f t="shared" si="14"/>
        <v>89.927605467804199</v>
      </c>
      <c r="L91">
        <f t="shared" si="15"/>
        <v>0.88027033787014874</v>
      </c>
      <c r="M91">
        <f t="shared" si="15"/>
        <v>0.47494842492708217</v>
      </c>
    </row>
    <row r="92" spans="1:13">
      <c r="A92" s="1">
        <v>2.656E-4</v>
      </c>
      <c r="B92">
        <v>127040</v>
      </c>
      <c r="C92">
        <v>62.52</v>
      </c>
      <c r="E92" s="5">
        <f t="shared" si="9"/>
        <v>16608343.766746178</v>
      </c>
      <c r="F92" s="5">
        <f t="shared" si="10"/>
        <v>13022.488781412752</v>
      </c>
      <c r="H92" s="1">
        <f t="shared" si="11"/>
        <v>10.210838129464237</v>
      </c>
      <c r="I92" s="5">
        <f t="shared" si="12"/>
        <v>13022.480775164397</v>
      </c>
      <c r="J92">
        <f t="shared" si="13"/>
        <v>13022.484778287961</v>
      </c>
      <c r="K92">
        <f t="shared" si="14"/>
        <v>89.955074780272966</v>
      </c>
      <c r="L92">
        <f t="shared" si="15"/>
        <v>0.89749303543539072</v>
      </c>
      <c r="M92">
        <f t="shared" si="15"/>
        <v>0.43882077383673962</v>
      </c>
    </row>
    <row r="93" spans="1:13">
      <c r="A93" s="1">
        <v>1.6559999999999999E-4</v>
      </c>
      <c r="B93">
        <v>90736</v>
      </c>
      <c r="C93">
        <v>64.16</v>
      </c>
      <c r="E93" s="5">
        <f t="shared" si="9"/>
        <v>16608343.766746178</v>
      </c>
      <c r="F93" s="5">
        <f t="shared" si="10"/>
        <v>8119.4433064832519</v>
      </c>
      <c r="H93" s="1">
        <f t="shared" si="11"/>
        <v>3.969411084985226</v>
      </c>
      <c r="I93" s="5">
        <f t="shared" si="12"/>
        <v>8119.4413659280281</v>
      </c>
      <c r="J93">
        <f t="shared" si="13"/>
        <v>8119.4423362055823</v>
      </c>
      <c r="K93">
        <f t="shared" si="14"/>
        <v>89.971989392625247</v>
      </c>
      <c r="L93">
        <f t="shared" si="15"/>
        <v>0.91051575630173709</v>
      </c>
      <c r="M93">
        <f t="shared" si="15"/>
        <v>0.4023065678401691</v>
      </c>
    </row>
    <row r="94" spans="1:13">
      <c r="A94" s="1">
        <v>1.032E-4</v>
      </c>
      <c r="B94">
        <v>64510</v>
      </c>
      <c r="C94">
        <v>65.84</v>
      </c>
      <c r="E94" s="5">
        <f t="shared" si="9"/>
        <v>16608343.766746178</v>
      </c>
      <c r="F94" s="5">
        <f t="shared" si="10"/>
        <v>5059.9429301272448</v>
      </c>
      <c r="H94" s="1">
        <f t="shared" si="11"/>
        <v>1.5415757548896565</v>
      </c>
      <c r="I94" s="5">
        <f t="shared" si="12"/>
        <v>5059.9424604666056</v>
      </c>
      <c r="J94">
        <f t="shared" si="13"/>
        <v>5059.9426952969197</v>
      </c>
      <c r="K94">
        <f t="shared" si="14"/>
        <v>89.982544113394141</v>
      </c>
      <c r="L94">
        <f t="shared" si="15"/>
        <v>0.9215634367493889</v>
      </c>
      <c r="M94">
        <f t="shared" si="15"/>
        <v>0.36668505640027549</v>
      </c>
    </row>
    <row r="95" spans="1:13">
      <c r="A95" s="1">
        <v>6.4399999999999993E-5</v>
      </c>
      <c r="B95">
        <v>45825</v>
      </c>
      <c r="C95">
        <v>67.53</v>
      </c>
      <c r="E95" s="5">
        <f t="shared" si="9"/>
        <v>16608343.766746178</v>
      </c>
      <c r="F95" s="5">
        <f t="shared" si="10"/>
        <v>3157.5612858545978</v>
      </c>
      <c r="H95" s="1">
        <f t="shared" si="11"/>
        <v>0.60031229203694336</v>
      </c>
      <c r="I95" s="5">
        <f t="shared" si="12"/>
        <v>3157.5611717238403</v>
      </c>
      <c r="J95">
        <f t="shared" si="13"/>
        <v>3157.5612287892181</v>
      </c>
      <c r="K95">
        <f t="shared" si="14"/>
        <v>89.989106985284351</v>
      </c>
      <c r="L95">
        <f t="shared" si="15"/>
        <v>0.93109522686766577</v>
      </c>
      <c r="M95">
        <f t="shared" si="15"/>
        <v>0.33257969769412632</v>
      </c>
    </row>
    <row r="96" spans="1:13">
      <c r="A96" s="1">
        <v>4.0000000000000003E-5</v>
      </c>
      <c r="B96">
        <v>32189</v>
      </c>
      <c r="C96">
        <v>69.27</v>
      </c>
      <c r="E96" s="5">
        <f t="shared" si="9"/>
        <v>16608343.766746178</v>
      </c>
      <c r="F96" s="5">
        <f t="shared" si="10"/>
        <v>1961.2181899718003</v>
      </c>
      <c r="H96" s="1">
        <f t="shared" si="11"/>
        <v>0.23159303474572121</v>
      </c>
      <c r="I96" s="5">
        <f t="shared" si="12"/>
        <v>1961.2181626238312</v>
      </c>
      <c r="J96">
        <f t="shared" si="13"/>
        <v>1961.2181762978157</v>
      </c>
      <c r="K96">
        <f t="shared" si="14"/>
        <v>89.993234152300474</v>
      </c>
      <c r="L96">
        <f t="shared" si="15"/>
        <v>0.93907178923552104</v>
      </c>
      <c r="M96">
        <f t="shared" si="15"/>
        <v>0.2991660769784969</v>
      </c>
    </row>
  </sheetData>
  <pageMargins left="0.7" right="0.7" top="0.75" bottom="0.75" header="0.3" footer="0.3"/>
  <pageSetup paperSize="9" orientation="portrait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96"/>
  <sheetViews>
    <sheetView zoomScale="70" zoomScaleNormal="70" workbookViewId="0">
      <selection activeCell="J9" sqref="J9"/>
    </sheetView>
  </sheetViews>
  <sheetFormatPr defaultRowHeight="14.4"/>
  <cols>
    <col min="16" max="16" width="13.77734375" customWidth="1"/>
    <col min="19" max="19" width="10.109375" bestFit="1" customWidth="1"/>
  </cols>
  <sheetData>
    <row r="1" spans="1:23">
      <c r="A1" t="s">
        <v>19</v>
      </c>
      <c r="B1" t="s">
        <v>20</v>
      </c>
      <c r="C1" t="s">
        <v>21</v>
      </c>
      <c r="E1" t="s">
        <v>0</v>
      </c>
      <c r="F1" t="s">
        <v>1</v>
      </c>
      <c r="H1" t="s">
        <v>27</v>
      </c>
      <c r="I1" t="s">
        <v>28</v>
      </c>
      <c r="J1" t="s">
        <v>25</v>
      </c>
      <c r="K1" t="s">
        <v>24</v>
      </c>
      <c r="L1" t="s">
        <v>30</v>
      </c>
      <c r="M1" t="s">
        <v>31</v>
      </c>
      <c r="O1" t="s">
        <v>42</v>
      </c>
      <c r="P1" s="5">
        <f>10^Q1</f>
        <v>16926763.103151061</v>
      </c>
      <c r="Q1">
        <v>7.228573916121726</v>
      </c>
      <c r="R1" s="5"/>
      <c r="S1" s="4">
        <f>P1/10^6</f>
        <v>16.92676310315106</v>
      </c>
      <c r="T1" s="8" t="s">
        <v>44</v>
      </c>
    </row>
    <row r="2" spans="1:23">
      <c r="A2">
        <v>30000</v>
      </c>
      <c r="B2" s="1">
        <v>219440000</v>
      </c>
      <c r="C2">
        <v>16.47</v>
      </c>
      <c r="E2" s="5">
        <f>$P$1</f>
        <v>16926763.103151061</v>
      </c>
      <c r="F2" s="5">
        <f>A2*$P$2</f>
        <v>1679835310304.1721</v>
      </c>
      <c r="H2" s="1">
        <f>E2*F2^2/(E2^2+F2^2)</f>
        <v>16926763.101432409</v>
      </c>
      <c r="I2" s="5">
        <f>E2^2*F2/(E2^2+F2^2)</f>
        <v>170.56154693475565</v>
      </c>
      <c r="J2">
        <f>(H2^2+I2^2)^0.5</f>
        <v>16926763.102291737</v>
      </c>
      <c r="K2">
        <f>DEGREES(ATAN(I2/H2))</f>
        <v>5.7733760008883629E-4</v>
      </c>
      <c r="L2">
        <f t="shared" ref="L2:M33" si="0">ABS((J2-B2)/B2)</f>
        <v>0.92286382107960385</v>
      </c>
      <c r="M2">
        <f t="shared" si="0"/>
        <v>0.99996494610806996</v>
      </c>
      <c r="O2" t="s">
        <v>43</v>
      </c>
      <c r="P2" s="5">
        <f>10^Q2</f>
        <v>55994510.343472406</v>
      </c>
      <c r="Q2">
        <v>7.7481454512132952</v>
      </c>
      <c r="R2" s="5"/>
      <c r="S2" s="4">
        <f>P2/10^6</f>
        <v>55.994510343472406</v>
      </c>
      <c r="T2" s="8" t="s">
        <v>45</v>
      </c>
    </row>
    <row r="3" spans="1:23">
      <c r="A3">
        <v>18720</v>
      </c>
      <c r="B3" s="1">
        <v>199220000</v>
      </c>
      <c r="C3">
        <v>17.239999999999998</v>
      </c>
      <c r="E3" s="5">
        <f t="shared" ref="E3:E66" si="1">$P$1</f>
        <v>16926763.103151061</v>
      </c>
      <c r="F3" s="5">
        <f t="shared" ref="F3:F66" si="2">A3*$P$2</f>
        <v>1048217233629.8035</v>
      </c>
      <c r="H3" s="1">
        <f t="shared" ref="H3:H66" si="3">E3*F3^2/(E3^2+F3^2)</f>
        <v>16926763.098737195</v>
      </c>
      <c r="I3" s="5">
        <f t="shared" ref="I3:I66" si="4">E3^2*F3/(E3^2+F3^2)</f>
        <v>273.33581235191906</v>
      </c>
      <c r="J3">
        <f t="shared" ref="J3:J66" si="5">(H3^2+I3^2)^0.5</f>
        <v>16926763.100944128</v>
      </c>
      <c r="K3">
        <f t="shared" ref="K3:K66" si="6">DEGREES(ATAN(I3/H3))</f>
        <v>9.252205129137716E-4</v>
      </c>
      <c r="L3">
        <f t="shared" si="0"/>
        <v>0.91503482029442762</v>
      </c>
      <c r="M3">
        <f t="shared" si="0"/>
        <v>0.99994633291688428</v>
      </c>
      <c r="P3" s="5"/>
      <c r="R3" s="5"/>
      <c r="T3" s="8"/>
    </row>
    <row r="4" spans="1:23">
      <c r="A4">
        <v>11640</v>
      </c>
      <c r="B4" s="1">
        <v>181210000</v>
      </c>
      <c r="C4">
        <v>17.940000000000001</v>
      </c>
      <c r="E4" s="5">
        <f t="shared" si="1"/>
        <v>16926763.103151061</v>
      </c>
      <c r="F4" s="5">
        <f t="shared" si="2"/>
        <v>651776100398.0188</v>
      </c>
      <c r="H4" s="1">
        <f t="shared" si="3"/>
        <v>16926763.091734774</v>
      </c>
      <c r="I4" s="5">
        <f t="shared" si="4"/>
        <v>439.59161555937629</v>
      </c>
      <c r="J4">
        <f t="shared" si="5"/>
        <v>16926763.097442918</v>
      </c>
      <c r="K4">
        <f t="shared" si="6"/>
        <v>1.4879835050994347E-3</v>
      </c>
      <c r="L4">
        <f t="shared" si="0"/>
        <v>0.90659034767704361</v>
      </c>
      <c r="M4">
        <f t="shared" si="0"/>
        <v>0.99991705777563544</v>
      </c>
      <c r="P4" s="5"/>
      <c r="R4" s="5"/>
      <c r="T4" s="8"/>
      <c r="W4" s="1"/>
    </row>
    <row r="5" spans="1:23">
      <c r="A5">
        <v>7260</v>
      </c>
      <c r="B5" s="1">
        <v>164110000</v>
      </c>
      <c r="C5">
        <v>18.579999999999998</v>
      </c>
      <c r="E5" s="5">
        <f t="shared" si="1"/>
        <v>16926763.103151061</v>
      </c>
      <c r="F5" s="5">
        <f t="shared" si="2"/>
        <v>406520145093.60968</v>
      </c>
      <c r="H5" s="1">
        <f t="shared" si="3"/>
        <v>16926763.073804472</v>
      </c>
      <c r="I5" s="5">
        <f t="shared" si="4"/>
        <v>704.79977957175356</v>
      </c>
      <c r="J5">
        <f t="shared" si="5"/>
        <v>16926763.088477768</v>
      </c>
      <c r="K5">
        <f t="shared" si="6"/>
        <v>2.3856925610525842E-3</v>
      </c>
      <c r="L5">
        <f t="shared" si="0"/>
        <v>0.89685721108721128</v>
      </c>
      <c r="M5">
        <f t="shared" si="0"/>
        <v>0.99987159889337718</v>
      </c>
      <c r="P5" s="5"/>
      <c r="R5" s="5"/>
      <c r="T5" s="8"/>
    </row>
    <row r="6" spans="1:23">
      <c r="A6">
        <v>4518</v>
      </c>
      <c r="B6" s="1">
        <v>148660000</v>
      </c>
      <c r="C6">
        <v>19.37</v>
      </c>
      <c r="E6" s="5">
        <f t="shared" si="1"/>
        <v>16926763.103151061</v>
      </c>
      <c r="F6" s="5">
        <f t="shared" si="2"/>
        <v>252983197731.80832</v>
      </c>
      <c r="H6" s="1">
        <f t="shared" si="3"/>
        <v>16926763.027373891</v>
      </c>
      <c r="I6" s="5">
        <f t="shared" si="4"/>
        <v>1132.5467874403009</v>
      </c>
      <c r="J6">
        <f t="shared" si="5"/>
        <v>16926763.065262478</v>
      </c>
      <c r="K6">
        <f t="shared" si="6"/>
        <v>3.8335829963269657E-3</v>
      </c>
      <c r="L6">
        <f t="shared" si="0"/>
        <v>0.88613774340601048</v>
      </c>
      <c r="M6">
        <f t="shared" si="0"/>
        <v>0.99980208657737091</v>
      </c>
      <c r="P6" s="5"/>
      <c r="R6" s="5"/>
      <c r="T6" s="8"/>
    </row>
    <row r="7" spans="1:23">
      <c r="A7">
        <v>2814</v>
      </c>
      <c r="B7" s="1">
        <v>134160000</v>
      </c>
      <c r="C7">
        <v>19.89</v>
      </c>
      <c r="E7" s="5">
        <f t="shared" si="1"/>
        <v>16926763.103151061</v>
      </c>
      <c r="F7" s="5">
        <f t="shared" si="2"/>
        <v>157568552106.53134</v>
      </c>
      <c r="H7" s="1">
        <f t="shared" si="3"/>
        <v>16926762.907814894</v>
      </c>
      <c r="I7" s="5">
        <f t="shared" si="4"/>
        <v>1818.3533580360345</v>
      </c>
      <c r="J7">
        <f t="shared" si="5"/>
        <v>16926763.005482975</v>
      </c>
      <c r="K7">
        <f t="shared" si="6"/>
        <v>6.154985052105928E-3</v>
      </c>
      <c r="L7">
        <f t="shared" si="0"/>
        <v>0.87383152202233916</v>
      </c>
      <c r="M7">
        <f t="shared" si="0"/>
        <v>0.99969054876560548</v>
      </c>
      <c r="P7" s="5"/>
      <c r="R7" s="5"/>
      <c r="T7" s="8"/>
    </row>
    <row r="8" spans="1:23">
      <c r="A8">
        <v>1752</v>
      </c>
      <c r="B8" s="1">
        <v>120610000</v>
      </c>
      <c r="C8">
        <v>20.47</v>
      </c>
      <c r="E8" s="5">
        <f t="shared" si="1"/>
        <v>16926763.103151061</v>
      </c>
      <c r="F8" s="5">
        <f t="shared" si="2"/>
        <v>98102382121.763657</v>
      </c>
      <c r="H8" s="1">
        <f t="shared" si="3"/>
        <v>16926762.599229857</v>
      </c>
      <c r="I8" s="5">
        <f t="shared" si="4"/>
        <v>2920.57434716337</v>
      </c>
      <c r="J8">
        <f t="shared" si="5"/>
        <v>16926762.851190455</v>
      </c>
      <c r="K8">
        <f t="shared" si="6"/>
        <v>9.8859177119714481E-3</v>
      </c>
      <c r="L8">
        <f t="shared" si="0"/>
        <v>0.8596570528878994</v>
      </c>
      <c r="M8">
        <f t="shared" si="0"/>
        <v>0.99951705336043117</v>
      </c>
      <c r="P8" s="5"/>
      <c r="R8" s="1"/>
      <c r="T8" s="1"/>
    </row>
    <row r="9" spans="1:23">
      <c r="A9">
        <v>1092</v>
      </c>
      <c r="B9" s="1">
        <v>108150000</v>
      </c>
      <c r="C9">
        <v>21.3</v>
      </c>
      <c r="E9" s="5">
        <f t="shared" si="1"/>
        <v>16926763.103151061</v>
      </c>
      <c r="F9" s="5">
        <f t="shared" si="2"/>
        <v>61146005295.071869</v>
      </c>
      <c r="H9" s="1">
        <f t="shared" si="3"/>
        <v>16926761.806014992</v>
      </c>
      <c r="I9" s="5">
        <f t="shared" si="4"/>
        <v>4685.7564253175051</v>
      </c>
      <c r="J9">
        <f t="shared" si="5"/>
        <v>16926762.454583015</v>
      </c>
      <c r="K9">
        <f t="shared" si="6"/>
        <v>1.5860922674747653E-2</v>
      </c>
      <c r="L9">
        <f t="shared" si="0"/>
        <v>0.84348809565803962</v>
      </c>
      <c r="M9">
        <f t="shared" si="0"/>
        <v>0.99925535574296964</v>
      </c>
      <c r="P9" s="5"/>
      <c r="R9" s="1"/>
      <c r="T9" s="1"/>
    </row>
    <row r="10" spans="1:23">
      <c r="A10">
        <v>678</v>
      </c>
      <c r="B10" s="1">
        <v>96461000</v>
      </c>
      <c r="C10">
        <v>21.76</v>
      </c>
      <c r="E10" s="5">
        <f t="shared" si="1"/>
        <v>16926763.103151061</v>
      </c>
      <c r="F10" s="5">
        <f t="shared" si="2"/>
        <v>37964278012.87429</v>
      </c>
      <c r="H10" s="1">
        <f t="shared" si="3"/>
        <v>16926759.738257185</v>
      </c>
      <c r="I10" s="5">
        <f t="shared" si="4"/>
        <v>7546.9696038015709</v>
      </c>
      <c r="J10">
        <f t="shared" si="5"/>
        <v>16926761.420704041</v>
      </c>
      <c r="K10">
        <f t="shared" si="6"/>
        <v>2.5545909816451412E-2</v>
      </c>
      <c r="L10">
        <f t="shared" si="0"/>
        <v>0.82452222742140313</v>
      </c>
      <c r="M10">
        <f t="shared" si="0"/>
        <v>0.99882601517387637</v>
      </c>
      <c r="P10" s="5"/>
      <c r="R10" s="1"/>
      <c r="T10" s="1"/>
    </row>
    <row r="11" spans="1:23">
      <c r="A11">
        <v>424.2</v>
      </c>
      <c r="B11" s="1">
        <v>85908000</v>
      </c>
      <c r="C11">
        <v>22.67</v>
      </c>
      <c r="E11" s="5">
        <f t="shared" si="1"/>
        <v>16926763.103151061</v>
      </c>
      <c r="F11" s="5">
        <f t="shared" si="2"/>
        <v>23752871287.700993</v>
      </c>
      <c r="H11" s="1">
        <f t="shared" si="3"/>
        <v>16926754.507291786</v>
      </c>
      <c r="I11" s="5">
        <f t="shared" si="4"/>
        <v>12062.338071880904</v>
      </c>
      <c r="J11">
        <f t="shared" si="5"/>
        <v>16926758.80522088</v>
      </c>
      <c r="K11">
        <f t="shared" si="6"/>
        <v>4.0830092106028344E-2</v>
      </c>
      <c r="L11">
        <f t="shared" si="0"/>
        <v>0.8029664431109923</v>
      </c>
      <c r="M11">
        <f t="shared" si="0"/>
        <v>0.99819893726925335</v>
      </c>
    </row>
    <row r="12" spans="1:23">
      <c r="A12">
        <v>264.60000000000002</v>
      </c>
      <c r="B12" s="1">
        <v>76295000</v>
      </c>
      <c r="C12">
        <v>23.43</v>
      </c>
      <c r="E12" s="5">
        <f t="shared" si="1"/>
        <v>16926763.103151061</v>
      </c>
      <c r="F12" s="5">
        <f t="shared" si="2"/>
        <v>14816147436.882799</v>
      </c>
      <c r="H12" s="1">
        <f t="shared" si="3"/>
        <v>16926741.010359284</v>
      </c>
      <c r="I12" s="5">
        <f t="shared" si="4"/>
        <v>19338.018632124513</v>
      </c>
      <c r="J12">
        <f t="shared" si="5"/>
        <v>16926752.056751568</v>
      </c>
      <c r="K12">
        <f t="shared" si="6"/>
        <v>6.54577493115783E-2</v>
      </c>
      <c r="L12">
        <f t="shared" si="0"/>
        <v>0.77814074242412268</v>
      </c>
      <c r="M12">
        <f t="shared" si="0"/>
        <v>0.99720624202682129</v>
      </c>
      <c r="O12" t="s">
        <v>29</v>
      </c>
      <c r="P12" s="4">
        <f>SUM(L2:L96)+SUM(M2:M96)</f>
        <v>124.15957720784718</v>
      </c>
    </row>
    <row r="13" spans="1:23">
      <c r="A13">
        <v>164.4</v>
      </c>
      <c r="B13" s="1">
        <v>67360000</v>
      </c>
      <c r="C13">
        <v>24.24</v>
      </c>
      <c r="E13" s="5">
        <f t="shared" si="1"/>
        <v>16926763.103151061</v>
      </c>
      <c r="F13" s="5">
        <f t="shared" si="2"/>
        <v>9205497500.4668636</v>
      </c>
      <c r="H13" s="1">
        <f t="shared" si="3"/>
        <v>16926705.872886814</v>
      </c>
      <c r="I13" s="5">
        <f t="shared" si="4"/>
        <v>31124.264648655884</v>
      </c>
      <c r="J13">
        <f t="shared" si="5"/>
        <v>16926734.487994749</v>
      </c>
      <c r="K13">
        <f t="shared" si="6"/>
        <v>0.10535345792664899</v>
      </c>
      <c r="L13">
        <f t="shared" si="0"/>
        <v>0.74871237399057677</v>
      </c>
      <c r="M13">
        <f t="shared" si="0"/>
        <v>0.9956537352340491</v>
      </c>
    </row>
    <row r="14" spans="1:23">
      <c r="A14">
        <v>102.6</v>
      </c>
      <c r="B14" s="1">
        <v>59342000</v>
      </c>
      <c r="C14">
        <v>25.11</v>
      </c>
      <c r="E14" s="5">
        <f t="shared" si="1"/>
        <v>16926763.103151061</v>
      </c>
      <c r="F14" s="5">
        <f t="shared" si="2"/>
        <v>5745036761.2402687</v>
      </c>
      <c r="H14" s="1">
        <f t="shared" si="3"/>
        <v>16926616.165749893</v>
      </c>
      <c r="I14" s="5">
        <f t="shared" si="4"/>
        <v>49871.364428617104</v>
      </c>
      <c r="J14">
        <f t="shared" si="5"/>
        <v>16926689.634291038</v>
      </c>
      <c r="K14">
        <f t="shared" si="6"/>
        <v>0.16881167529928173</v>
      </c>
      <c r="L14">
        <f t="shared" si="0"/>
        <v>0.7147603782432167</v>
      </c>
      <c r="M14">
        <f t="shared" si="0"/>
        <v>0.99327711368780247</v>
      </c>
    </row>
    <row r="15" spans="1:23">
      <c r="A15">
        <v>64.2</v>
      </c>
      <c r="B15" s="1">
        <v>52053000</v>
      </c>
      <c r="C15">
        <v>25.88</v>
      </c>
      <c r="E15" s="5">
        <f t="shared" si="1"/>
        <v>16926763.103151061</v>
      </c>
      <c r="F15" s="5">
        <f t="shared" si="2"/>
        <v>3594847564.0509286</v>
      </c>
      <c r="H15" s="1">
        <f t="shared" si="3"/>
        <v>16926387.82683114</v>
      </c>
      <c r="I15" s="5">
        <f t="shared" si="4"/>
        <v>79699.890421493168</v>
      </c>
      <c r="J15">
        <f t="shared" si="5"/>
        <v>16926575.463951074</v>
      </c>
      <c r="K15">
        <f t="shared" si="6"/>
        <v>0.26978193151036717</v>
      </c>
      <c r="L15">
        <f t="shared" si="0"/>
        <v>0.67482036647357357</v>
      </c>
      <c r="M15">
        <f t="shared" si="0"/>
        <v>0.98957565952432902</v>
      </c>
    </row>
    <row r="16" spans="1:23">
      <c r="A16">
        <v>39.840000000000003</v>
      </c>
      <c r="B16" s="1">
        <v>45437000</v>
      </c>
      <c r="C16">
        <v>26.74</v>
      </c>
      <c r="E16" s="5">
        <f t="shared" si="1"/>
        <v>16926763.103151061</v>
      </c>
      <c r="F16" s="5">
        <f t="shared" si="2"/>
        <v>2230821292.083941</v>
      </c>
      <c r="H16" s="1">
        <f t="shared" si="3"/>
        <v>16925788.636045404</v>
      </c>
      <c r="I16" s="5">
        <f t="shared" si="4"/>
        <v>128427.50586655532</v>
      </c>
      <c r="J16">
        <f t="shared" si="5"/>
        <v>16926275.862585571</v>
      </c>
      <c r="K16">
        <f t="shared" si="6"/>
        <v>0.43473382591886911</v>
      </c>
      <c r="L16">
        <f t="shared" si="0"/>
        <v>0.62747813758422499</v>
      </c>
      <c r="M16">
        <f t="shared" si="0"/>
        <v>0.98374219050415601</v>
      </c>
    </row>
    <row r="17" spans="1:13">
      <c r="A17">
        <v>24.84</v>
      </c>
      <c r="B17" s="1">
        <v>39663000</v>
      </c>
      <c r="C17">
        <v>27.84</v>
      </c>
      <c r="E17" s="5">
        <f t="shared" si="1"/>
        <v>16926763.103151061</v>
      </c>
      <c r="F17" s="5">
        <f t="shared" si="2"/>
        <v>1390903636.9318545</v>
      </c>
      <c r="H17" s="1">
        <f t="shared" si="3"/>
        <v>16924256.628314804</v>
      </c>
      <c r="I17" s="5">
        <f t="shared" si="4"/>
        <v>205961.70362767857</v>
      </c>
      <c r="J17">
        <f t="shared" si="5"/>
        <v>16925509.81933539</v>
      </c>
      <c r="K17">
        <f t="shared" si="6"/>
        <v>0.69723321436465835</v>
      </c>
      <c r="L17">
        <f t="shared" si="0"/>
        <v>0.57326702923794493</v>
      </c>
      <c r="M17">
        <f t="shared" si="0"/>
        <v>0.97495570350701655</v>
      </c>
    </row>
    <row r="18" spans="1:13">
      <c r="A18">
        <v>15.48</v>
      </c>
      <c r="B18" s="1">
        <v>34712000</v>
      </c>
      <c r="C18">
        <v>28.76</v>
      </c>
      <c r="E18" s="5">
        <f t="shared" si="1"/>
        <v>16926763.103151061</v>
      </c>
      <c r="F18" s="5">
        <f t="shared" si="2"/>
        <v>866795020.1169529</v>
      </c>
      <c r="H18" s="1">
        <f t="shared" si="3"/>
        <v>16920310.672434915</v>
      </c>
      <c r="I18" s="5">
        <f t="shared" si="4"/>
        <v>330419.63063583465</v>
      </c>
      <c r="J18">
        <f t="shared" si="5"/>
        <v>16923536.580278497</v>
      </c>
      <c r="K18">
        <f t="shared" si="6"/>
        <v>1.1187291262400847</v>
      </c>
      <c r="L18">
        <f t="shared" si="0"/>
        <v>0.51245861430403039</v>
      </c>
      <c r="M18">
        <f t="shared" si="0"/>
        <v>0.9611012125785785</v>
      </c>
    </row>
    <row r="19" spans="1:13">
      <c r="A19">
        <v>9.66</v>
      </c>
      <c r="B19" s="1">
        <v>30292000</v>
      </c>
      <c r="C19">
        <v>29.83</v>
      </c>
      <c r="E19" s="5">
        <f t="shared" si="1"/>
        <v>16926763.103151061</v>
      </c>
      <c r="F19" s="5">
        <f t="shared" si="2"/>
        <v>540906969.91794348</v>
      </c>
      <c r="H19" s="1">
        <f t="shared" si="3"/>
        <v>16910203.439576488</v>
      </c>
      <c r="I19" s="5">
        <f t="shared" si="4"/>
        <v>529176.03870259575</v>
      </c>
      <c r="J19">
        <f t="shared" si="5"/>
        <v>16918481.245306905</v>
      </c>
      <c r="K19">
        <f t="shared" si="6"/>
        <v>1.7923889881944137</v>
      </c>
      <c r="L19">
        <f t="shared" si="0"/>
        <v>0.44148682010739121</v>
      </c>
      <c r="M19">
        <f t="shared" si="0"/>
        <v>0.93991320857544702</v>
      </c>
    </row>
    <row r="20" spans="1:13">
      <c r="A20">
        <v>6</v>
      </c>
      <c r="B20" s="1">
        <v>26394000</v>
      </c>
      <c r="C20">
        <v>30.82</v>
      </c>
      <c r="E20" s="5">
        <f t="shared" si="1"/>
        <v>16926763.103151061</v>
      </c>
      <c r="F20" s="5">
        <f t="shared" si="2"/>
        <v>335967062.06083441</v>
      </c>
      <c r="H20" s="1">
        <f t="shared" si="3"/>
        <v>16883905.5528896</v>
      </c>
      <c r="I20" s="5">
        <f t="shared" si="4"/>
        <v>850648.4766592693</v>
      </c>
      <c r="J20">
        <f t="shared" si="5"/>
        <v>16905320.746727612</v>
      </c>
      <c r="K20">
        <f t="shared" si="6"/>
        <v>2.8842492224977421</v>
      </c>
      <c r="L20">
        <f t="shared" si="0"/>
        <v>0.35950137354218337</v>
      </c>
      <c r="M20">
        <f t="shared" si="0"/>
        <v>0.90641631335179285</v>
      </c>
    </row>
    <row r="21" spans="1:13">
      <c r="A21">
        <v>1250</v>
      </c>
      <c r="B21" s="1">
        <v>119160000</v>
      </c>
      <c r="C21">
        <v>21.94</v>
      </c>
      <c r="E21" s="5">
        <f t="shared" si="1"/>
        <v>16926763.103151061</v>
      </c>
      <c r="F21" s="5">
        <f t="shared" si="2"/>
        <v>69993137929.340515</v>
      </c>
      <c r="H21" s="1">
        <f t="shared" si="3"/>
        <v>16926762.113206681</v>
      </c>
      <c r="I21" s="5">
        <f t="shared" si="4"/>
        <v>4093.4768874469528</v>
      </c>
      <c r="J21">
        <f t="shared" si="5"/>
        <v>16926762.608178865</v>
      </c>
      <c r="K21">
        <f t="shared" si="6"/>
        <v>1.385610213248104E-2</v>
      </c>
      <c r="L21">
        <f t="shared" si="0"/>
        <v>0.85794928996157382</v>
      </c>
      <c r="M21">
        <f t="shared" si="0"/>
        <v>0.99936845477974101</v>
      </c>
    </row>
    <row r="22" spans="1:13">
      <c r="A22">
        <v>780</v>
      </c>
      <c r="B22" s="1">
        <v>105790000</v>
      </c>
      <c r="C22">
        <v>22.64</v>
      </c>
      <c r="E22" s="5">
        <f t="shared" si="1"/>
        <v>16926763.103151061</v>
      </c>
      <c r="F22" s="5">
        <f t="shared" si="2"/>
        <v>43675718067.908478</v>
      </c>
      <c r="H22" s="1">
        <f t="shared" si="3"/>
        <v>16926760.560764555</v>
      </c>
      <c r="I22" s="5">
        <f t="shared" si="4"/>
        <v>6560.0585128408975</v>
      </c>
      <c r="J22">
        <f t="shared" si="5"/>
        <v>16926761.831957761</v>
      </c>
      <c r="K22">
        <f t="shared" si="6"/>
        <v>2.2205291200121408E-2</v>
      </c>
      <c r="L22">
        <f t="shared" si="0"/>
        <v>0.83999657971492814</v>
      </c>
      <c r="M22">
        <f t="shared" si="0"/>
        <v>0.99901920091872243</v>
      </c>
    </row>
    <row r="23" spans="1:13">
      <c r="A23">
        <v>485</v>
      </c>
      <c r="B23" s="1">
        <v>93746000</v>
      </c>
      <c r="C23">
        <v>23.29</v>
      </c>
      <c r="E23" s="5">
        <f t="shared" si="1"/>
        <v>16926763.103151061</v>
      </c>
      <c r="F23" s="5">
        <f t="shared" si="2"/>
        <v>27157337516.584118</v>
      </c>
      <c r="H23" s="1">
        <f t="shared" si="3"/>
        <v>16926756.527372196</v>
      </c>
      <c r="I23" s="5">
        <f t="shared" si="4"/>
        <v>10550.194681955822</v>
      </c>
      <c r="J23">
        <f t="shared" si="5"/>
        <v>16926759.815261308</v>
      </c>
      <c r="K23">
        <f t="shared" si="6"/>
        <v>3.5711599505950466E-2</v>
      </c>
      <c r="L23">
        <f t="shared" si="0"/>
        <v>0.81944019141871327</v>
      </c>
      <c r="M23">
        <f t="shared" si="0"/>
        <v>0.99846665523804412</v>
      </c>
    </row>
    <row r="24" spans="1:13">
      <c r="A24">
        <v>302.5</v>
      </c>
      <c r="B24" s="1">
        <v>82819000</v>
      </c>
      <c r="C24">
        <v>23.91</v>
      </c>
      <c r="E24" s="5">
        <f t="shared" si="1"/>
        <v>16926763.103151061</v>
      </c>
      <c r="F24" s="5">
        <f t="shared" si="2"/>
        <v>16938339378.900402</v>
      </c>
      <c r="H24" s="1">
        <f t="shared" si="3"/>
        <v>16926746.19953366</v>
      </c>
      <c r="I24" s="5">
        <f t="shared" si="4"/>
        <v>16915.177846983763</v>
      </c>
      <c r="J24">
        <f t="shared" si="5"/>
        <v>16926754.65134025</v>
      </c>
      <c r="K24">
        <f t="shared" si="6"/>
        <v>5.7256602438900871E-2</v>
      </c>
      <c r="L24">
        <f t="shared" si="0"/>
        <v>0.79561749536531179</v>
      </c>
      <c r="M24">
        <f t="shared" si="0"/>
        <v>0.99760532821250936</v>
      </c>
    </row>
    <row r="25" spans="1:13">
      <c r="A25">
        <v>188.25</v>
      </c>
      <c r="B25" s="1">
        <v>72960000</v>
      </c>
      <c r="C25">
        <v>24.53</v>
      </c>
      <c r="E25" s="5">
        <f t="shared" si="1"/>
        <v>16926763.103151061</v>
      </c>
      <c r="F25" s="5">
        <f t="shared" si="2"/>
        <v>10540966572.15868</v>
      </c>
      <c r="H25" s="1">
        <f t="shared" si="3"/>
        <v>16926719.4556126</v>
      </c>
      <c r="I25" s="5">
        <f t="shared" si="4"/>
        <v>27181.052930706468</v>
      </c>
      <c r="J25">
        <f t="shared" si="5"/>
        <v>16926741.27936776</v>
      </c>
      <c r="K25">
        <f t="shared" si="6"/>
        <v>9.2005912966506009E-2</v>
      </c>
      <c r="L25">
        <f t="shared" si="0"/>
        <v>0.76799970834199893</v>
      </c>
      <c r="M25">
        <f t="shared" si="0"/>
        <v>0.99624924936948611</v>
      </c>
    </row>
    <row r="26" spans="1:13">
      <c r="A26">
        <v>117.25</v>
      </c>
      <c r="B26" s="1">
        <v>64045000</v>
      </c>
      <c r="C26">
        <v>25.21</v>
      </c>
      <c r="E26" s="5">
        <f t="shared" si="1"/>
        <v>16926763.103151061</v>
      </c>
      <c r="F26" s="5">
        <f t="shared" si="2"/>
        <v>6565356337.7721395</v>
      </c>
      <c r="H26" s="1">
        <f t="shared" si="3"/>
        <v>16926650.590267204</v>
      </c>
      <c r="I26" s="5">
        <f t="shared" si="4"/>
        <v>43640.191016423836</v>
      </c>
      <c r="J26">
        <f t="shared" si="5"/>
        <v>16926706.846615646</v>
      </c>
      <c r="K26">
        <f t="shared" si="6"/>
        <v>0.14771931451841189</v>
      </c>
      <c r="L26">
        <f t="shared" si="0"/>
        <v>0.73570603721421435</v>
      </c>
      <c r="M26">
        <f t="shared" si="0"/>
        <v>0.99414044765892851</v>
      </c>
    </row>
    <row r="27" spans="1:13">
      <c r="A27">
        <v>73</v>
      </c>
      <c r="B27" s="1">
        <v>56045000</v>
      </c>
      <c r="C27">
        <v>25.86</v>
      </c>
      <c r="E27" s="5">
        <f t="shared" si="1"/>
        <v>16926763.103151061</v>
      </c>
      <c r="F27" s="5">
        <f t="shared" si="2"/>
        <v>4087599255.0734859</v>
      </c>
      <c r="H27" s="1">
        <f t="shared" si="3"/>
        <v>16926472.849508595</v>
      </c>
      <c r="I27" s="5">
        <f t="shared" si="4"/>
        <v>70092.584477291035</v>
      </c>
      <c r="J27">
        <f t="shared" si="5"/>
        <v>16926617.97570768</v>
      </c>
      <c r="K27">
        <f t="shared" si="6"/>
        <v>0.2372606712730766</v>
      </c>
      <c r="L27">
        <f t="shared" si="0"/>
        <v>0.69798165803001733</v>
      </c>
      <c r="M27">
        <f t="shared" si="0"/>
        <v>0.9908251867257124</v>
      </c>
    </row>
    <row r="28" spans="1:13">
      <c r="A28">
        <v>45.5</v>
      </c>
      <c r="B28" s="1">
        <v>48905000</v>
      </c>
      <c r="C28">
        <v>26.59</v>
      </c>
      <c r="E28" s="5">
        <f t="shared" si="1"/>
        <v>16926763.103151061</v>
      </c>
      <c r="F28" s="5">
        <f t="shared" si="2"/>
        <v>2547750220.6279945</v>
      </c>
      <c r="H28" s="1">
        <f t="shared" si="3"/>
        <v>16926015.985695709</v>
      </c>
      <c r="I28" s="5">
        <f t="shared" si="4"/>
        <v>112453.19912067328</v>
      </c>
      <c r="J28">
        <f t="shared" si="5"/>
        <v>16926389.540301237</v>
      </c>
      <c r="K28">
        <f t="shared" si="6"/>
        <v>0.38065655323346864</v>
      </c>
      <c r="L28">
        <f t="shared" si="0"/>
        <v>0.65389245393515516</v>
      </c>
      <c r="M28">
        <f t="shared" si="0"/>
        <v>0.98568422139024192</v>
      </c>
    </row>
    <row r="29" spans="1:13">
      <c r="A29">
        <v>28.25</v>
      </c>
      <c r="B29" s="1">
        <v>42448000</v>
      </c>
      <c r="C29">
        <v>27.41</v>
      </c>
      <c r="E29" s="5">
        <f t="shared" si="1"/>
        <v>16926763.103151061</v>
      </c>
      <c r="F29" s="5">
        <f t="shared" si="2"/>
        <v>1581844917.2030954</v>
      </c>
      <c r="H29" s="1">
        <f t="shared" si="3"/>
        <v>16924825.145796161</v>
      </c>
      <c r="I29" s="5">
        <f t="shared" si="4"/>
        <v>181106.56910140315</v>
      </c>
      <c r="J29">
        <f t="shared" si="5"/>
        <v>16925794.096737254</v>
      </c>
      <c r="K29">
        <f t="shared" si="6"/>
        <v>0.61307847699052775</v>
      </c>
      <c r="L29">
        <f t="shared" si="0"/>
        <v>0.60125814887068285</v>
      </c>
      <c r="M29">
        <f t="shared" si="0"/>
        <v>0.9776330362279998</v>
      </c>
    </row>
    <row r="30" spans="1:13">
      <c r="A30">
        <v>17.675000000000001</v>
      </c>
      <c r="B30" s="1">
        <v>36781000</v>
      </c>
      <c r="C30">
        <v>28.16</v>
      </c>
      <c r="E30" s="5">
        <f t="shared" si="1"/>
        <v>16926763.103151061</v>
      </c>
      <c r="F30" s="5">
        <f t="shared" si="2"/>
        <v>989702970.32087481</v>
      </c>
      <c r="H30" s="1">
        <f t="shared" si="3"/>
        <v>16921813.333541501</v>
      </c>
      <c r="I30" s="5">
        <f t="shared" si="4"/>
        <v>289411.60546354129</v>
      </c>
      <c r="J30">
        <f t="shared" si="5"/>
        <v>16924288.037391704</v>
      </c>
      <c r="K30">
        <f t="shared" si="6"/>
        <v>0.97982684806785525</v>
      </c>
      <c r="L30">
        <f t="shared" si="0"/>
        <v>0.53986329796928567</v>
      </c>
      <c r="M30">
        <f t="shared" si="0"/>
        <v>0.96520501249759039</v>
      </c>
    </row>
    <row r="31" spans="1:13">
      <c r="A31">
        <v>11.025</v>
      </c>
      <c r="B31" s="1">
        <v>31694000</v>
      </c>
      <c r="C31">
        <v>28.98</v>
      </c>
      <c r="E31" s="5">
        <f t="shared" si="1"/>
        <v>16926763.103151061</v>
      </c>
      <c r="F31" s="5">
        <f t="shared" si="2"/>
        <v>617339476.53678334</v>
      </c>
      <c r="H31" s="1">
        <f t="shared" si="3"/>
        <v>16914047.198238213</v>
      </c>
      <c r="I31" s="5">
        <f t="shared" si="4"/>
        <v>463764.39693474764</v>
      </c>
      <c r="J31">
        <f t="shared" si="5"/>
        <v>16920403.956173569</v>
      </c>
      <c r="K31">
        <f t="shared" si="6"/>
        <v>1.5705931575366341</v>
      </c>
      <c r="L31">
        <f t="shared" si="0"/>
        <v>0.46613226616477665</v>
      </c>
      <c r="M31">
        <f t="shared" si="0"/>
        <v>0.94580423887037146</v>
      </c>
    </row>
    <row r="32" spans="1:13">
      <c r="A32">
        <v>6.85</v>
      </c>
      <c r="B32" s="1">
        <v>27229000</v>
      </c>
      <c r="C32">
        <v>29.9</v>
      </c>
      <c r="E32" s="5">
        <f t="shared" si="1"/>
        <v>16926763.103151061</v>
      </c>
      <c r="F32" s="5">
        <f t="shared" si="2"/>
        <v>383562395.85278594</v>
      </c>
      <c r="H32" s="1">
        <f t="shared" si="3"/>
        <v>16893862.433296613</v>
      </c>
      <c r="I32" s="5">
        <f t="shared" si="4"/>
        <v>745532.95734284585</v>
      </c>
      <c r="J32">
        <f t="shared" si="5"/>
        <v>16910304.766787466</v>
      </c>
      <c r="K32">
        <f t="shared" si="6"/>
        <v>2.5268463528212504</v>
      </c>
      <c r="L32">
        <f t="shared" si="0"/>
        <v>0.37895975736209681</v>
      </c>
      <c r="M32">
        <f t="shared" si="0"/>
        <v>0.91549008853440628</v>
      </c>
    </row>
    <row r="33" spans="1:13">
      <c r="A33">
        <v>4.2750000000000004</v>
      </c>
      <c r="B33" s="1">
        <v>23286000</v>
      </c>
      <c r="C33">
        <v>30.81</v>
      </c>
      <c r="E33" s="5">
        <f t="shared" si="1"/>
        <v>16926763.103151061</v>
      </c>
      <c r="F33" s="5">
        <f t="shared" si="2"/>
        <v>239376531.71834457</v>
      </c>
      <c r="H33" s="1">
        <f t="shared" si="3"/>
        <v>16842547.517534859</v>
      </c>
      <c r="I33" s="5">
        <f t="shared" si="4"/>
        <v>1190968.0946431297</v>
      </c>
      <c r="J33">
        <f t="shared" si="5"/>
        <v>16884602.805007808</v>
      </c>
      <c r="K33">
        <f t="shared" si="6"/>
        <v>4.0447594024234377</v>
      </c>
      <c r="L33">
        <f t="shared" si="0"/>
        <v>0.27490325495972656</v>
      </c>
      <c r="M33">
        <f t="shared" si="0"/>
        <v>0.86871926639326724</v>
      </c>
    </row>
    <row r="34" spans="1:13">
      <c r="A34">
        <v>2.6749999999999998</v>
      </c>
      <c r="B34" s="1">
        <v>19840000</v>
      </c>
      <c r="C34">
        <v>31.84</v>
      </c>
      <c r="E34" s="5">
        <f t="shared" si="1"/>
        <v>16926763.103151061</v>
      </c>
      <c r="F34" s="5">
        <f t="shared" si="2"/>
        <v>149785315.16878867</v>
      </c>
      <c r="H34" s="1">
        <f t="shared" si="3"/>
        <v>16713324.87245591</v>
      </c>
      <c r="I34" s="5">
        <f t="shared" si="4"/>
        <v>1888719.8018261609</v>
      </c>
      <c r="J34">
        <f t="shared" si="5"/>
        <v>16819705.43089455</v>
      </c>
      <c r="K34">
        <f t="shared" si="6"/>
        <v>6.4474611932830648</v>
      </c>
      <c r="L34">
        <f t="shared" ref="L34:M65" si="7">ABS((J34-B34)/B34)</f>
        <v>0.15223258916862148</v>
      </c>
      <c r="M34">
        <f t="shared" si="7"/>
        <v>0.79750435950744147</v>
      </c>
    </row>
    <row r="35" spans="1:13">
      <c r="A35">
        <v>1.66</v>
      </c>
      <c r="B35" s="1">
        <v>16802000</v>
      </c>
      <c r="C35">
        <v>32.89</v>
      </c>
      <c r="E35" s="5">
        <f t="shared" si="1"/>
        <v>16926763.103151061</v>
      </c>
      <c r="F35" s="5">
        <f t="shared" si="2"/>
        <v>92950887.170164183</v>
      </c>
      <c r="H35" s="1">
        <f t="shared" si="3"/>
        <v>16383454.92250742</v>
      </c>
      <c r="I35" s="5">
        <f t="shared" si="4"/>
        <v>2983498.7994977669</v>
      </c>
      <c r="J35">
        <f t="shared" si="5"/>
        <v>16652893.45082221</v>
      </c>
      <c r="K35">
        <f t="shared" si="6"/>
        <v>10.320718539131192</v>
      </c>
      <c r="L35">
        <f t="shared" si="7"/>
        <v>8.8743333637537232E-3</v>
      </c>
      <c r="M35">
        <f t="shared" si="7"/>
        <v>0.68620496992608115</v>
      </c>
    </row>
    <row r="36" spans="1:13">
      <c r="A36">
        <v>1.0349999999999999</v>
      </c>
      <c r="B36" s="1">
        <v>14119000</v>
      </c>
      <c r="C36">
        <v>34.03</v>
      </c>
      <c r="E36" s="5">
        <f t="shared" si="1"/>
        <v>16926763.103151061</v>
      </c>
      <c r="F36" s="5">
        <f t="shared" si="2"/>
        <v>57954318.205493934</v>
      </c>
      <c r="H36" s="1">
        <f t="shared" si="3"/>
        <v>15596314.182433324</v>
      </c>
      <c r="I36" s="5">
        <f t="shared" si="4"/>
        <v>4555227.6969645703</v>
      </c>
      <c r="J36">
        <f t="shared" si="5"/>
        <v>16247926.496890735</v>
      </c>
      <c r="K36">
        <f t="shared" si="6"/>
        <v>16.281541269822846</v>
      </c>
      <c r="L36">
        <f t="shared" si="7"/>
        <v>0.15078451001421736</v>
      </c>
      <c r="M36">
        <f t="shared" si="7"/>
        <v>0.52155329797758321</v>
      </c>
    </row>
    <row r="37" spans="1:13">
      <c r="A37">
        <v>0.64500000000000002</v>
      </c>
      <c r="B37" s="1">
        <v>11797000</v>
      </c>
      <c r="C37">
        <v>35.26</v>
      </c>
      <c r="E37" s="5">
        <f t="shared" si="1"/>
        <v>16926763.103151061</v>
      </c>
      <c r="F37" s="5">
        <f t="shared" si="2"/>
        <v>36116459.171539702</v>
      </c>
      <c r="H37" s="1">
        <f t="shared" si="3"/>
        <v>13878341.271440817</v>
      </c>
      <c r="I37" s="5">
        <f t="shared" si="4"/>
        <v>6504386.0986095713</v>
      </c>
      <c r="J37">
        <f t="shared" si="5"/>
        <v>15326949.956412168</v>
      </c>
      <c r="K37">
        <f t="shared" si="6"/>
        <v>25.11115771056464</v>
      </c>
      <c r="L37">
        <f t="shared" si="7"/>
        <v>0.29922437538460356</v>
      </c>
      <c r="M37">
        <f t="shared" si="7"/>
        <v>0.28782876600780938</v>
      </c>
    </row>
    <row r="38" spans="1:13">
      <c r="A38">
        <v>0.40250000000000002</v>
      </c>
      <c r="B38" s="1">
        <v>9836500</v>
      </c>
      <c r="C38">
        <v>36.54</v>
      </c>
      <c r="E38" s="5">
        <f t="shared" si="1"/>
        <v>16926763.103151061</v>
      </c>
      <c r="F38" s="5">
        <f t="shared" si="2"/>
        <v>22537790.413247645</v>
      </c>
      <c r="H38" s="1">
        <f t="shared" si="3"/>
        <v>10822324.660399253</v>
      </c>
      <c r="I38" s="5">
        <f t="shared" si="4"/>
        <v>8127989.5851853872</v>
      </c>
      <c r="J38">
        <f t="shared" si="5"/>
        <v>13534656.469669554</v>
      </c>
      <c r="K38">
        <f t="shared" si="6"/>
        <v>36.907983786287197</v>
      </c>
      <c r="L38">
        <f t="shared" si="7"/>
        <v>0.3759626360666451</v>
      </c>
      <c r="M38">
        <f t="shared" si="7"/>
        <v>1.0070711173705466E-2</v>
      </c>
    </row>
    <row r="39" spans="1:13">
      <c r="A39">
        <v>0.25</v>
      </c>
      <c r="B39" s="1">
        <v>8201900</v>
      </c>
      <c r="C39">
        <v>37.83</v>
      </c>
      <c r="E39" s="5">
        <f t="shared" si="1"/>
        <v>16926763.103151061</v>
      </c>
      <c r="F39" s="5">
        <f t="shared" si="2"/>
        <v>13998627.585868102</v>
      </c>
      <c r="H39" s="1">
        <f t="shared" si="3"/>
        <v>6874930.7151348246</v>
      </c>
      <c r="I39" s="5">
        <f t="shared" si="4"/>
        <v>8312980.8870079732</v>
      </c>
      <c r="J39">
        <f t="shared" si="5"/>
        <v>10787507.75506855</v>
      </c>
      <c r="K39">
        <f t="shared" si="6"/>
        <v>50.408860773479176</v>
      </c>
      <c r="L39">
        <f t="shared" si="7"/>
        <v>0.31524497434357279</v>
      </c>
      <c r="M39">
        <f t="shared" si="7"/>
        <v>0.33251019755430028</v>
      </c>
    </row>
    <row r="40" spans="1:13">
      <c r="A40">
        <v>50</v>
      </c>
      <c r="B40" s="1">
        <v>51396000</v>
      </c>
      <c r="C40">
        <v>28.16</v>
      </c>
      <c r="E40" s="5">
        <f t="shared" si="1"/>
        <v>16926763.103151061</v>
      </c>
      <c r="F40" s="5">
        <f t="shared" si="2"/>
        <v>2799725517.1736202</v>
      </c>
      <c r="H40" s="1">
        <f t="shared" si="3"/>
        <v>16926144.41049204</v>
      </c>
      <c r="I40" s="5">
        <f t="shared" si="4"/>
        <v>102333.18763882098</v>
      </c>
      <c r="J40">
        <f t="shared" si="5"/>
        <v>16926453.753994759</v>
      </c>
      <c r="K40">
        <f t="shared" si="6"/>
        <v>0.34639833953266236</v>
      </c>
      <c r="L40">
        <f t="shared" si="7"/>
        <v>0.6706659320959848</v>
      </c>
      <c r="M40">
        <f t="shared" si="7"/>
        <v>0.98769892260182313</v>
      </c>
    </row>
    <row r="41" spans="1:13">
      <c r="A41">
        <v>31.2</v>
      </c>
      <c r="B41" s="1">
        <v>44304000</v>
      </c>
      <c r="C41">
        <v>29.02</v>
      </c>
      <c r="E41" s="5">
        <f t="shared" si="1"/>
        <v>16926763.103151061</v>
      </c>
      <c r="F41" s="5">
        <f t="shared" si="2"/>
        <v>1747028722.7163391</v>
      </c>
      <c r="H41" s="1">
        <f t="shared" si="3"/>
        <v>16925174.260496072</v>
      </c>
      <c r="I41" s="5">
        <f t="shared" si="4"/>
        <v>163986.09333767858</v>
      </c>
      <c r="J41">
        <f t="shared" si="5"/>
        <v>16925968.663180459</v>
      </c>
      <c r="K41">
        <f t="shared" si="6"/>
        <v>0.55511493784805621</v>
      </c>
      <c r="L41">
        <f t="shared" si="7"/>
        <v>0.61795845379242376</v>
      </c>
      <c r="M41">
        <f t="shared" si="7"/>
        <v>0.98087129779986026</v>
      </c>
    </row>
    <row r="42" spans="1:13">
      <c r="A42">
        <v>19.399999999999999</v>
      </c>
      <c r="B42" s="1">
        <v>38012000</v>
      </c>
      <c r="C42">
        <v>29.74</v>
      </c>
      <c r="E42" s="5">
        <f t="shared" si="1"/>
        <v>16926763.103151061</v>
      </c>
      <c r="F42" s="5">
        <f t="shared" si="2"/>
        <v>1086293500.6633646</v>
      </c>
      <c r="H42" s="1">
        <f t="shared" si="3"/>
        <v>16922654.237407368</v>
      </c>
      <c r="I42" s="5">
        <f t="shared" si="4"/>
        <v>263690.94464636553</v>
      </c>
      <c r="J42">
        <f t="shared" si="5"/>
        <v>16924708.545588903</v>
      </c>
      <c r="K42">
        <f t="shared" si="6"/>
        <v>0.89271785650954072</v>
      </c>
      <c r="L42">
        <f t="shared" si="7"/>
        <v>0.55475353715697928</v>
      </c>
      <c r="M42">
        <f t="shared" si="7"/>
        <v>0.9699825872054626</v>
      </c>
    </row>
    <row r="43" spans="1:13">
      <c r="A43">
        <v>12.1</v>
      </c>
      <c r="B43" s="1">
        <v>32484000</v>
      </c>
      <c r="C43">
        <v>30.42</v>
      </c>
      <c r="E43" s="5">
        <f t="shared" si="1"/>
        <v>16926763.103151061</v>
      </c>
      <c r="F43" s="5">
        <f t="shared" si="2"/>
        <v>677533575.15601611</v>
      </c>
      <c r="H43" s="1">
        <f t="shared" si="3"/>
        <v>16916204.921572082</v>
      </c>
      <c r="I43" s="5">
        <f t="shared" si="4"/>
        <v>422616.094332851</v>
      </c>
      <c r="J43">
        <f t="shared" si="5"/>
        <v>16921483.188887689</v>
      </c>
      <c r="K43">
        <f t="shared" si="6"/>
        <v>1.4311178448406499</v>
      </c>
      <c r="L43">
        <f t="shared" si="7"/>
        <v>0.47908252712450161</v>
      </c>
      <c r="M43">
        <f t="shared" si="7"/>
        <v>0.95295470595527121</v>
      </c>
    </row>
    <row r="44" spans="1:13">
      <c r="A44">
        <v>7.53</v>
      </c>
      <c r="B44" s="1">
        <v>27672000</v>
      </c>
      <c r="C44">
        <v>31.13</v>
      </c>
      <c r="E44" s="5">
        <f t="shared" si="1"/>
        <v>16926763.103151061</v>
      </c>
      <c r="F44" s="5">
        <f t="shared" si="2"/>
        <v>421638662.88634723</v>
      </c>
      <c r="H44" s="1">
        <f t="shared" si="3"/>
        <v>16899527.215608925</v>
      </c>
      <c r="I44" s="5">
        <f t="shared" si="4"/>
        <v>678434.68569904915</v>
      </c>
      <c r="J44">
        <f t="shared" si="5"/>
        <v>16913139.677004572</v>
      </c>
      <c r="K44">
        <f t="shared" si="6"/>
        <v>2.2989153265983515</v>
      </c>
      <c r="L44">
        <f t="shared" si="7"/>
        <v>0.38879952020075992</v>
      </c>
      <c r="M44">
        <f t="shared" si="7"/>
        <v>0.92615112988762127</v>
      </c>
    </row>
    <row r="45" spans="1:13">
      <c r="A45">
        <v>4.6900000000000004</v>
      </c>
      <c r="B45" s="1">
        <v>23474000</v>
      </c>
      <c r="C45">
        <v>31.89</v>
      </c>
      <c r="E45" s="5">
        <f t="shared" si="1"/>
        <v>16926763.103151061</v>
      </c>
      <c r="F45" s="5">
        <f t="shared" si="2"/>
        <v>262614253.5108856</v>
      </c>
      <c r="H45" s="1">
        <f t="shared" si="3"/>
        <v>16856733.018264458</v>
      </c>
      <c r="I45" s="5">
        <f t="shared" si="4"/>
        <v>1086498.2485857336</v>
      </c>
      <c r="J45">
        <f t="shared" si="5"/>
        <v>16891711.769185118</v>
      </c>
      <c r="K45">
        <f t="shared" si="6"/>
        <v>3.6878896668722265</v>
      </c>
      <c r="L45">
        <f t="shared" si="7"/>
        <v>0.2804076097305479</v>
      </c>
      <c r="M45">
        <f t="shared" si="7"/>
        <v>0.88435592139002106</v>
      </c>
    </row>
    <row r="46" spans="1:13">
      <c r="A46">
        <v>2.92</v>
      </c>
      <c r="B46" s="1">
        <v>19837000</v>
      </c>
      <c r="C46">
        <v>32.68</v>
      </c>
      <c r="E46" s="5">
        <f t="shared" si="1"/>
        <v>16926763.103151061</v>
      </c>
      <c r="F46" s="5">
        <f t="shared" si="2"/>
        <v>163503970.20293942</v>
      </c>
      <c r="H46" s="1">
        <f t="shared" si="3"/>
        <v>16747275.118275534</v>
      </c>
      <c r="I46" s="5">
        <f t="shared" si="4"/>
        <v>1733763.1508182783</v>
      </c>
      <c r="J46">
        <f t="shared" si="5"/>
        <v>16836779.934130698</v>
      </c>
      <c r="K46">
        <f t="shared" si="6"/>
        <v>5.910495561086722</v>
      </c>
      <c r="L46">
        <f t="shared" si="7"/>
        <v>0.15124363895091503</v>
      </c>
      <c r="M46">
        <f t="shared" si="7"/>
        <v>0.8191402827084846</v>
      </c>
    </row>
    <row r="47" spans="1:13">
      <c r="A47">
        <v>1.82</v>
      </c>
      <c r="B47" s="1">
        <v>16698000</v>
      </c>
      <c r="C47">
        <v>33.6</v>
      </c>
      <c r="E47" s="5">
        <f t="shared" si="1"/>
        <v>16926763.103151061</v>
      </c>
      <c r="F47" s="5">
        <f t="shared" si="2"/>
        <v>101910008.82511978</v>
      </c>
      <c r="H47" s="1">
        <f t="shared" si="3"/>
        <v>16472330.786096251</v>
      </c>
      <c r="I47" s="5">
        <f t="shared" si="4"/>
        <v>2735975.0449189069</v>
      </c>
      <c r="J47">
        <f t="shared" si="5"/>
        <v>16698001.107108399</v>
      </c>
      <c r="K47">
        <f t="shared" si="6"/>
        <v>9.4304614600351879</v>
      </c>
      <c r="L47">
        <f t="shared" si="7"/>
        <v>6.6301856466161513E-8</v>
      </c>
      <c r="M47">
        <f t="shared" si="7"/>
        <v>0.71933150416561942</v>
      </c>
    </row>
    <row r="48" spans="1:13">
      <c r="A48">
        <v>1.1299999999999999</v>
      </c>
      <c r="B48" s="1">
        <v>13980000</v>
      </c>
      <c r="C48">
        <v>34.51</v>
      </c>
      <c r="E48" s="5">
        <f t="shared" si="1"/>
        <v>16926763.103151061</v>
      </c>
      <c r="F48" s="5">
        <f t="shared" si="2"/>
        <v>63273796.688123815</v>
      </c>
      <c r="H48" s="1">
        <f t="shared" si="3"/>
        <v>15796302.371043388</v>
      </c>
      <c r="I48" s="5">
        <f t="shared" si="4"/>
        <v>4225766.1486367043</v>
      </c>
      <c r="J48">
        <f t="shared" si="5"/>
        <v>16351766.51436764</v>
      </c>
      <c r="K48">
        <f t="shared" si="6"/>
        <v>14.976848568367918</v>
      </c>
      <c r="L48">
        <f t="shared" si="7"/>
        <v>0.16965425710784263</v>
      </c>
      <c r="M48">
        <f t="shared" si="7"/>
        <v>0.5660142402675189</v>
      </c>
    </row>
    <row r="49" spans="1:13">
      <c r="A49">
        <v>0.70699999999999996</v>
      </c>
      <c r="B49" s="1">
        <v>11656000</v>
      </c>
      <c r="C49">
        <v>35.5</v>
      </c>
      <c r="E49" s="5">
        <f t="shared" si="1"/>
        <v>16926763.103151061</v>
      </c>
      <c r="F49" s="5">
        <f t="shared" si="2"/>
        <v>39588118.812834986</v>
      </c>
      <c r="H49" s="1">
        <f t="shared" si="3"/>
        <v>14310543.322323067</v>
      </c>
      <c r="I49" s="5">
        <f t="shared" si="4"/>
        <v>6118784.7252749074</v>
      </c>
      <c r="J49">
        <f t="shared" si="5"/>
        <v>15563777.712828683</v>
      </c>
      <c r="K49">
        <f t="shared" si="6"/>
        <v>23.150185787522311</v>
      </c>
      <c r="L49">
        <f t="shared" si="7"/>
        <v>0.33525889780616702</v>
      </c>
      <c r="M49">
        <f t="shared" si="7"/>
        <v>0.34788209049232927</v>
      </c>
    </row>
    <row r="50" spans="1:13">
      <c r="A50">
        <v>0.441</v>
      </c>
      <c r="B50" s="1">
        <v>9674100</v>
      </c>
      <c r="C50">
        <v>36.51</v>
      </c>
      <c r="E50" s="5">
        <f t="shared" si="1"/>
        <v>16926763.103151061</v>
      </c>
      <c r="F50" s="5">
        <f t="shared" si="2"/>
        <v>24693579.061471332</v>
      </c>
      <c r="H50" s="1">
        <f t="shared" si="3"/>
        <v>11515806.000948206</v>
      </c>
      <c r="I50" s="5">
        <f t="shared" si="4"/>
        <v>7893765.4049522495</v>
      </c>
      <c r="J50">
        <f t="shared" si="5"/>
        <v>13961565.819058251</v>
      </c>
      <c r="K50">
        <f t="shared" si="6"/>
        <v>34.429555642436405</v>
      </c>
      <c r="L50">
        <f t="shared" si="7"/>
        <v>0.44319014885707719</v>
      </c>
      <c r="M50">
        <f t="shared" si="7"/>
        <v>5.6982863806178938E-2</v>
      </c>
    </row>
    <row r="51" spans="1:13">
      <c r="A51">
        <v>0.27400000000000002</v>
      </c>
      <c r="B51" s="1">
        <v>7978600</v>
      </c>
      <c r="C51">
        <v>37.6</v>
      </c>
      <c r="E51" s="5">
        <f t="shared" si="1"/>
        <v>16926763.103151061</v>
      </c>
      <c r="F51" s="5">
        <f t="shared" si="2"/>
        <v>15342495.834111441</v>
      </c>
      <c r="H51" s="1">
        <f t="shared" si="3"/>
        <v>7634356.155719202</v>
      </c>
      <c r="I51" s="5">
        <f t="shared" si="4"/>
        <v>8422680.3442000747</v>
      </c>
      <c r="J51">
        <f t="shared" si="5"/>
        <v>11367714.726053867</v>
      </c>
      <c r="K51">
        <f t="shared" si="6"/>
        <v>47.810693706335549</v>
      </c>
      <c r="L51">
        <f t="shared" si="7"/>
        <v>0.42477561552827159</v>
      </c>
      <c r="M51">
        <f t="shared" si="7"/>
        <v>0.27156100282807305</v>
      </c>
    </row>
    <row r="52" spans="1:13">
      <c r="A52">
        <v>0.17100000000000001</v>
      </c>
      <c r="B52" s="1">
        <v>6549500</v>
      </c>
      <c r="C52">
        <v>38.770000000000003</v>
      </c>
      <c r="E52" s="5">
        <f t="shared" si="1"/>
        <v>16926763.103151061</v>
      </c>
      <c r="F52" s="5">
        <f t="shared" si="2"/>
        <v>9575061.2687337827</v>
      </c>
      <c r="H52" s="1">
        <f t="shared" si="3"/>
        <v>4103352.5908164559</v>
      </c>
      <c r="I52" s="5">
        <f t="shared" si="4"/>
        <v>7253893.7646543439</v>
      </c>
      <c r="J52">
        <f t="shared" si="5"/>
        <v>8334055.2694022432</v>
      </c>
      <c r="K52">
        <f t="shared" si="6"/>
        <v>60.504206697376134</v>
      </c>
      <c r="L52">
        <f t="shared" si="7"/>
        <v>0.27247198555649182</v>
      </c>
      <c r="M52">
        <f t="shared" si="7"/>
        <v>0.560593414943929</v>
      </c>
    </row>
    <row r="53" spans="1:13">
      <c r="A53">
        <v>0.107</v>
      </c>
      <c r="B53" s="1">
        <v>5338600</v>
      </c>
      <c r="C53">
        <v>40</v>
      </c>
      <c r="E53" s="5">
        <f t="shared" si="1"/>
        <v>16926763.103151061</v>
      </c>
      <c r="F53" s="5">
        <f t="shared" si="2"/>
        <v>5991412.6067515472</v>
      </c>
      <c r="H53" s="1">
        <f t="shared" si="3"/>
        <v>1884606.6799850692</v>
      </c>
      <c r="I53" s="5">
        <f t="shared" si="4"/>
        <v>5324335.4962360272</v>
      </c>
      <c r="J53">
        <f t="shared" si="5"/>
        <v>5648034.2434092313</v>
      </c>
      <c r="K53">
        <f t="shared" si="6"/>
        <v>70.508026823900508</v>
      </c>
      <c r="L53">
        <f t="shared" si="7"/>
        <v>5.7961683476797532E-2</v>
      </c>
      <c r="M53">
        <f t="shared" si="7"/>
        <v>0.76270067059751268</v>
      </c>
    </row>
    <row r="54" spans="1:13">
      <c r="A54">
        <v>6.6400000000000001E-2</v>
      </c>
      <c r="B54" s="1">
        <v>4322500</v>
      </c>
      <c r="C54">
        <v>41.3</v>
      </c>
      <c r="E54" s="5">
        <f t="shared" si="1"/>
        <v>16926763.103151061</v>
      </c>
      <c r="F54" s="5">
        <f t="shared" si="2"/>
        <v>3718035.4868065678</v>
      </c>
      <c r="H54" s="1">
        <f t="shared" si="3"/>
        <v>779092.64882707805</v>
      </c>
      <c r="I54" s="5">
        <f t="shared" si="4"/>
        <v>3546904.4738540701</v>
      </c>
      <c r="J54">
        <f t="shared" si="5"/>
        <v>3631462.0612230566</v>
      </c>
      <c r="K54">
        <f t="shared" si="6"/>
        <v>77.6114782129265</v>
      </c>
      <c r="L54">
        <f t="shared" si="7"/>
        <v>0.1598699684851228</v>
      </c>
      <c r="M54">
        <f t="shared" si="7"/>
        <v>0.87921254752848677</v>
      </c>
    </row>
    <row r="55" spans="1:13">
      <c r="A55">
        <v>4.1399999999999999E-2</v>
      </c>
      <c r="B55" s="1">
        <v>3472800</v>
      </c>
      <c r="C55">
        <v>42.7</v>
      </c>
      <c r="E55" s="5">
        <f t="shared" si="1"/>
        <v>16926763.103151061</v>
      </c>
      <c r="F55" s="5">
        <f t="shared" si="2"/>
        <v>2318172.7282197578</v>
      </c>
      <c r="H55" s="1">
        <f t="shared" si="3"/>
        <v>311635.85842889722</v>
      </c>
      <c r="I55" s="5">
        <f t="shared" si="4"/>
        <v>2275493.2304479284</v>
      </c>
      <c r="J55">
        <f t="shared" si="5"/>
        <v>2296733.8439778052</v>
      </c>
      <c r="K55">
        <f t="shared" si="6"/>
        <v>82.201679222541628</v>
      </c>
      <c r="L55">
        <f t="shared" si="7"/>
        <v>0.33865070145766951</v>
      </c>
      <c r="M55">
        <f t="shared" si="7"/>
        <v>0.92509787406420663</v>
      </c>
    </row>
    <row r="56" spans="1:13">
      <c r="A56">
        <v>2.58E-2</v>
      </c>
      <c r="B56" s="1">
        <v>2768900</v>
      </c>
      <c r="C56">
        <v>44.18</v>
      </c>
      <c r="E56" s="5">
        <f t="shared" si="1"/>
        <v>16926763.103151061</v>
      </c>
      <c r="F56" s="5">
        <f t="shared" si="2"/>
        <v>1444658.3668615881</v>
      </c>
      <c r="H56" s="1">
        <f t="shared" si="3"/>
        <v>122406.46948948814</v>
      </c>
      <c r="I56" s="5">
        <f t="shared" si="4"/>
        <v>1434211.2702000265</v>
      </c>
      <c r="J56">
        <f t="shared" si="5"/>
        <v>1439425.3406626042</v>
      </c>
      <c r="K56">
        <f t="shared" si="6"/>
        <v>85.121765315527625</v>
      </c>
      <c r="L56">
        <f t="shared" si="7"/>
        <v>0.48014542213059186</v>
      </c>
      <c r="M56">
        <f t="shared" si="7"/>
        <v>0.92670360605540125</v>
      </c>
    </row>
    <row r="57" spans="1:13">
      <c r="A57">
        <v>1.61E-2</v>
      </c>
      <c r="B57" s="1">
        <v>2194700</v>
      </c>
      <c r="C57">
        <v>45.72</v>
      </c>
      <c r="E57" s="5">
        <f t="shared" si="1"/>
        <v>16926763.103151061</v>
      </c>
      <c r="F57" s="5">
        <f t="shared" si="2"/>
        <v>901511.6165299057</v>
      </c>
      <c r="H57" s="1">
        <f t="shared" si="3"/>
        <v>47878.283484910789</v>
      </c>
      <c r="I57" s="5">
        <f t="shared" si="4"/>
        <v>898961.6411756028</v>
      </c>
      <c r="J57">
        <f t="shared" si="5"/>
        <v>900235.72598214215</v>
      </c>
      <c r="K57">
        <f t="shared" si="6"/>
        <v>86.951333556081067</v>
      </c>
      <c r="L57">
        <f t="shared" si="7"/>
        <v>0.58981376680997766</v>
      </c>
      <c r="M57">
        <f t="shared" si="7"/>
        <v>0.90182269370256063</v>
      </c>
    </row>
    <row r="58" spans="1:13">
      <c r="A58">
        <v>0.01</v>
      </c>
      <c r="B58" s="1">
        <v>1735500</v>
      </c>
      <c r="C58">
        <v>47.26</v>
      </c>
      <c r="E58" s="5">
        <f t="shared" si="1"/>
        <v>16926763.103151061</v>
      </c>
      <c r="F58" s="5">
        <f t="shared" si="2"/>
        <v>559945.10343472403</v>
      </c>
      <c r="H58" s="1">
        <f t="shared" si="3"/>
        <v>18502.993250485008</v>
      </c>
      <c r="I58" s="5">
        <f t="shared" si="4"/>
        <v>559333.01591353898</v>
      </c>
      <c r="J58">
        <f t="shared" si="5"/>
        <v>559638.97599270439</v>
      </c>
      <c r="K58">
        <f t="shared" si="6"/>
        <v>88.105320204152207</v>
      </c>
      <c r="L58">
        <f t="shared" si="7"/>
        <v>0.67753444195176937</v>
      </c>
      <c r="M58">
        <f t="shared" si="7"/>
        <v>0.86426830732442261</v>
      </c>
    </row>
    <row r="59" spans="1:13">
      <c r="A59">
        <v>2.5</v>
      </c>
      <c r="B59" s="1">
        <v>19613000</v>
      </c>
      <c r="C59">
        <v>32.53</v>
      </c>
      <c r="E59" s="5">
        <f t="shared" si="1"/>
        <v>16926763.103151061</v>
      </c>
      <c r="F59" s="5">
        <f t="shared" si="2"/>
        <v>139986275.85868102</v>
      </c>
      <c r="H59" s="1">
        <f t="shared" si="3"/>
        <v>16682843.343099944</v>
      </c>
      <c r="I59" s="5">
        <f t="shared" si="4"/>
        <v>2017244.4435960881</v>
      </c>
      <c r="J59">
        <f t="shared" si="5"/>
        <v>16804360.658937115</v>
      </c>
      <c r="K59">
        <f t="shared" si="6"/>
        <v>6.8945793499251966</v>
      </c>
      <c r="L59">
        <f t="shared" si="7"/>
        <v>0.14320294401992989</v>
      </c>
      <c r="M59">
        <f t="shared" si="7"/>
        <v>0.78805473870503551</v>
      </c>
    </row>
    <row r="60" spans="1:13">
      <c r="A60">
        <v>1.56</v>
      </c>
      <c r="B60" s="1">
        <v>15864000</v>
      </c>
      <c r="C60">
        <v>34.9</v>
      </c>
      <c r="E60" s="5">
        <f t="shared" si="1"/>
        <v>16926763.103151061</v>
      </c>
      <c r="F60" s="5">
        <f t="shared" si="2"/>
        <v>87351436.135816962</v>
      </c>
      <c r="H60" s="1">
        <f t="shared" si="3"/>
        <v>16314169.165804295</v>
      </c>
      <c r="I60" s="5">
        <f t="shared" si="4"/>
        <v>3161322.6858106791</v>
      </c>
      <c r="J60">
        <f t="shared" si="5"/>
        <v>16617643.536142567</v>
      </c>
      <c r="K60">
        <f t="shared" si="6"/>
        <v>10.966728065593555</v>
      </c>
      <c r="L60">
        <f t="shared" si="7"/>
        <v>4.7506526484024661E-2</v>
      </c>
      <c r="M60">
        <f t="shared" si="7"/>
        <v>0.68576710413772046</v>
      </c>
    </row>
    <row r="61" spans="1:13">
      <c r="A61">
        <v>0.97</v>
      </c>
      <c r="B61" s="1">
        <v>12913000</v>
      </c>
      <c r="C61">
        <v>36.5</v>
      </c>
      <c r="E61" s="5">
        <f t="shared" si="1"/>
        <v>16926763.103151061</v>
      </c>
      <c r="F61" s="5">
        <f t="shared" si="2"/>
        <v>54314675.033168234</v>
      </c>
      <c r="H61" s="1">
        <f t="shared" si="3"/>
        <v>15428345.655046718</v>
      </c>
      <c r="I61" s="5">
        <f t="shared" si="4"/>
        <v>4808128.7758240039</v>
      </c>
      <c r="J61">
        <f t="shared" si="5"/>
        <v>16160196.532731457</v>
      </c>
      <c r="K61">
        <f t="shared" si="6"/>
        <v>17.309255594200778</v>
      </c>
      <c r="L61">
        <f t="shared" si="7"/>
        <v>0.25146724484871497</v>
      </c>
      <c r="M61">
        <f t="shared" si="7"/>
        <v>0.52577381933696499</v>
      </c>
    </row>
    <row r="62" spans="1:13">
      <c r="A62">
        <v>0.60499999999999998</v>
      </c>
      <c r="B62" s="1">
        <v>10544000</v>
      </c>
      <c r="C62">
        <v>37.71</v>
      </c>
      <c r="E62" s="5">
        <f t="shared" si="1"/>
        <v>16926763.103151061</v>
      </c>
      <c r="F62" s="5">
        <f t="shared" si="2"/>
        <v>33876678.757800803</v>
      </c>
      <c r="H62" s="1">
        <f t="shared" si="3"/>
        <v>13545112.105618885</v>
      </c>
      <c r="I62" s="5">
        <f t="shared" si="4"/>
        <v>6767927.4422566947</v>
      </c>
      <c r="J62">
        <f t="shared" si="5"/>
        <v>15141826.303898565</v>
      </c>
      <c r="K62">
        <f t="shared" si="6"/>
        <v>26.549385830322624</v>
      </c>
      <c r="L62">
        <f t="shared" si="7"/>
        <v>0.43606091653059231</v>
      </c>
      <c r="M62">
        <f t="shared" si="7"/>
        <v>0.29595900741653081</v>
      </c>
    </row>
    <row r="63" spans="1:13">
      <c r="A63">
        <v>0.3765</v>
      </c>
      <c r="B63" s="1">
        <v>8603100</v>
      </c>
      <c r="C63">
        <v>38.76</v>
      </c>
      <c r="E63" s="5">
        <f t="shared" si="1"/>
        <v>16926763.103151061</v>
      </c>
      <c r="F63" s="5">
        <f t="shared" si="2"/>
        <v>21081933.144317362</v>
      </c>
      <c r="H63" s="1">
        <f t="shared" si="3"/>
        <v>10291987.687843047</v>
      </c>
      <c r="I63" s="5">
        <f t="shared" si="4"/>
        <v>8263475.4725813661</v>
      </c>
      <c r="J63">
        <f t="shared" si="5"/>
        <v>13198865.006229388</v>
      </c>
      <c r="K63">
        <f t="shared" si="6"/>
        <v>38.761111250536359</v>
      </c>
      <c r="L63">
        <f t="shared" si="7"/>
        <v>0.5341987197904694</v>
      </c>
      <c r="M63">
        <f t="shared" si="7"/>
        <v>2.8670034477845636E-5</v>
      </c>
    </row>
    <row r="64" spans="1:13">
      <c r="A64">
        <v>0.23449999999999999</v>
      </c>
      <c r="B64" s="1">
        <v>7005300</v>
      </c>
      <c r="C64">
        <v>39.799999999999997</v>
      </c>
      <c r="E64" s="5">
        <f t="shared" si="1"/>
        <v>16926763.103151061</v>
      </c>
      <c r="F64" s="5">
        <f t="shared" si="2"/>
        <v>13130712.675544279</v>
      </c>
      <c r="H64" s="1">
        <f t="shared" si="3"/>
        <v>6359210.3314433657</v>
      </c>
      <c r="I64" s="5">
        <f t="shared" si="4"/>
        <v>8197639.3409271529</v>
      </c>
      <c r="J64">
        <f t="shared" si="5"/>
        <v>10375010.68931751</v>
      </c>
      <c r="K64">
        <f t="shared" si="6"/>
        <v>52.197951476234863</v>
      </c>
      <c r="L64">
        <f t="shared" si="7"/>
        <v>0.48102303817359848</v>
      </c>
      <c r="M64">
        <f t="shared" si="7"/>
        <v>0.31150631849836347</v>
      </c>
    </row>
    <row r="65" spans="1:13">
      <c r="A65">
        <v>0.14599999999999999</v>
      </c>
      <c r="B65" s="1">
        <v>5683100</v>
      </c>
      <c r="C65">
        <v>40.840000000000003</v>
      </c>
      <c r="E65" s="5">
        <f t="shared" si="1"/>
        <v>16926763.103151061</v>
      </c>
      <c r="F65" s="5">
        <f t="shared" si="2"/>
        <v>8175198.5101469709</v>
      </c>
      <c r="H65" s="1">
        <f t="shared" si="3"/>
        <v>3201595.3647179296</v>
      </c>
      <c r="I65" s="5">
        <f t="shared" si="4"/>
        <v>6628908.9156016903</v>
      </c>
      <c r="J65">
        <f t="shared" si="5"/>
        <v>7361565.4782611905</v>
      </c>
      <c r="K65">
        <f t="shared" si="6"/>
        <v>64.220632288151265</v>
      </c>
      <c r="L65">
        <f t="shared" si="7"/>
        <v>0.2953432947266792</v>
      </c>
      <c r="M65">
        <f t="shared" si="7"/>
        <v>0.57249344486168607</v>
      </c>
    </row>
    <row r="66" spans="1:13">
      <c r="A66">
        <v>9.0999999999999998E-2</v>
      </c>
      <c r="B66" s="1">
        <v>4588000</v>
      </c>
      <c r="C66">
        <v>41.92</v>
      </c>
      <c r="E66" s="5">
        <f t="shared" si="1"/>
        <v>16926763.103151061</v>
      </c>
      <c r="F66" s="5">
        <f t="shared" si="2"/>
        <v>5095500.4412559886</v>
      </c>
      <c r="H66" s="1">
        <f t="shared" si="3"/>
        <v>1406456.0450888311</v>
      </c>
      <c r="I66" s="5">
        <f t="shared" si="4"/>
        <v>4672111.9082751516</v>
      </c>
      <c r="J66">
        <f t="shared" si="5"/>
        <v>4879215.9503565114</v>
      </c>
      <c r="K66">
        <f t="shared" si="6"/>
        <v>73.246514579927549</v>
      </c>
      <c r="L66">
        <f t="shared" ref="L66:M81" si="8">ABS((J66-B66)/B66)</f>
        <v>6.3473398072474152E-2</v>
      </c>
      <c r="M66">
        <f t="shared" si="8"/>
        <v>0.74729280963567624</v>
      </c>
    </row>
    <row r="67" spans="1:13">
      <c r="A67">
        <v>5.6500000000000002E-2</v>
      </c>
      <c r="B67" s="1">
        <v>3687500</v>
      </c>
      <c r="C67">
        <v>43.04</v>
      </c>
      <c r="E67" s="5">
        <f t="shared" ref="E67:E96" si="9">$P$1</f>
        <v>16926763.103151061</v>
      </c>
      <c r="F67" s="5">
        <f t="shared" ref="F67:F96" si="10">A67*$P$2</f>
        <v>3163689.834406191</v>
      </c>
      <c r="H67" s="1">
        <f t="shared" ref="H67:H96" si="11">E67*F67^2/(E67^2+F67^2)</f>
        <v>571349.04924436403</v>
      </c>
      <c r="I67" s="5">
        <f t="shared" ref="I67:I96" si="12">E67^2*F67/(E67^2+F67^2)</f>
        <v>3056902.0706750653</v>
      </c>
      <c r="J67">
        <f t="shared" ref="J67:J96" si="13">(H67^2+I67^2)^0.5</f>
        <v>3109837.6172671686</v>
      </c>
      <c r="K67">
        <f t="shared" ref="K67:K96" si="14">DEGREES(ATAN(I67/H67))</f>
        <v>79.413303768599476</v>
      </c>
      <c r="L67">
        <f t="shared" si="8"/>
        <v>0.15665420548686954</v>
      </c>
      <c r="M67">
        <f t="shared" si="8"/>
        <v>0.84510464146374253</v>
      </c>
    </row>
    <row r="68" spans="1:13">
      <c r="A68">
        <v>3.5349999999999999E-2</v>
      </c>
      <c r="B68" s="1">
        <v>2948300</v>
      </c>
      <c r="C68">
        <v>44.25</v>
      </c>
      <c r="E68" s="5">
        <f t="shared" si="9"/>
        <v>16926763.103151061</v>
      </c>
      <c r="F68" s="5">
        <f t="shared" si="10"/>
        <v>1979405.9406417494</v>
      </c>
      <c r="H68" s="1">
        <f t="shared" si="11"/>
        <v>228347.97260815496</v>
      </c>
      <c r="I68" s="5">
        <f t="shared" si="12"/>
        <v>1952703.0600756512</v>
      </c>
      <c r="J68">
        <f t="shared" si="13"/>
        <v>1966009.1651421839</v>
      </c>
      <c r="K68">
        <f t="shared" si="14"/>
        <v>83.330157406311997</v>
      </c>
      <c r="L68">
        <f t="shared" si="8"/>
        <v>0.33317194140956352</v>
      </c>
      <c r="M68">
        <f t="shared" si="8"/>
        <v>0.88316739901270047</v>
      </c>
    </row>
    <row r="69" spans="1:13">
      <c r="A69">
        <v>2.205E-2</v>
      </c>
      <c r="B69" s="1">
        <v>2341900</v>
      </c>
      <c r="C69">
        <v>45.49</v>
      </c>
      <c r="E69" s="5">
        <f t="shared" si="9"/>
        <v>16926763.103151061</v>
      </c>
      <c r="F69" s="5">
        <f t="shared" si="10"/>
        <v>1234678.9530735665</v>
      </c>
      <c r="H69" s="1">
        <f t="shared" si="11"/>
        <v>89583.823400602734</v>
      </c>
      <c r="I69" s="5">
        <f t="shared" si="12"/>
        <v>1228144.4927863546</v>
      </c>
      <c r="J69">
        <f t="shared" si="13"/>
        <v>1231407.3885504026</v>
      </c>
      <c r="K69">
        <f t="shared" si="14"/>
        <v>85.828096096244565</v>
      </c>
      <c r="L69">
        <f t="shared" si="8"/>
        <v>0.47418447049387141</v>
      </c>
      <c r="M69">
        <f t="shared" si="8"/>
        <v>0.88674645188491008</v>
      </c>
    </row>
    <row r="70" spans="1:13">
      <c r="A70">
        <v>1.37E-2</v>
      </c>
      <c r="B70" s="1">
        <v>1845200</v>
      </c>
      <c r="C70">
        <v>46.79</v>
      </c>
      <c r="E70" s="5">
        <f t="shared" si="9"/>
        <v>16926763.103151061</v>
      </c>
      <c r="F70" s="5">
        <f t="shared" si="10"/>
        <v>767124.79170557193</v>
      </c>
      <c r="H70" s="1">
        <f t="shared" si="11"/>
        <v>34695.010870883059</v>
      </c>
      <c r="I70" s="5">
        <f t="shared" si="12"/>
        <v>765552.40584388329</v>
      </c>
      <c r="J70">
        <f t="shared" si="13"/>
        <v>766338.19549379661</v>
      </c>
      <c r="K70">
        <f t="shared" si="14"/>
        <v>87.405117703325232</v>
      </c>
      <c r="L70">
        <f t="shared" si="8"/>
        <v>0.58468556498276791</v>
      </c>
      <c r="M70">
        <f t="shared" si="8"/>
        <v>0.86802987183853886</v>
      </c>
    </row>
    <row r="71" spans="1:13">
      <c r="A71">
        <v>8.5500000000000003E-3</v>
      </c>
      <c r="B71" s="1">
        <v>1442600</v>
      </c>
      <c r="C71">
        <v>48.16</v>
      </c>
      <c r="E71" s="5">
        <f t="shared" si="9"/>
        <v>16926763.103151061</v>
      </c>
      <c r="F71" s="5">
        <f t="shared" si="10"/>
        <v>478753.06343668909</v>
      </c>
      <c r="H71" s="1">
        <f t="shared" si="11"/>
        <v>13530.12879795874</v>
      </c>
      <c r="I71" s="5">
        <f t="shared" si="12"/>
        <v>478370.38007477036</v>
      </c>
      <c r="J71">
        <f t="shared" si="13"/>
        <v>478561.68350398639</v>
      </c>
      <c r="K71">
        <f t="shared" si="14"/>
        <v>88.379889956218179</v>
      </c>
      <c r="L71">
        <f t="shared" si="8"/>
        <v>0.66826446450576293</v>
      </c>
      <c r="M71">
        <f t="shared" si="8"/>
        <v>0.8351306054032015</v>
      </c>
    </row>
    <row r="72" spans="1:13">
      <c r="A72">
        <v>5.3499999999999997E-3</v>
      </c>
      <c r="B72" s="1">
        <v>1120700</v>
      </c>
      <c r="C72">
        <v>49.61</v>
      </c>
      <c r="E72" s="5">
        <f t="shared" si="9"/>
        <v>16926763.103151061</v>
      </c>
      <c r="F72" s="5">
        <f t="shared" si="10"/>
        <v>299570.63033757737</v>
      </c>
      <c r="H72" s="1">
        <f t="shared" si="11"/>
        <v>5300.1546471682996</v>
      </c>
      <c r="I72" s="5">
        <f t="shared" si="12"/>
        <v>299476.82795735478</v>
      </c>
      <c r="J72">
        <f t="shared" si="13"/>
        <v>299523.72547543375</v>
      </c>
      <c r="K72">
        <f t="shared" si="14"/>
        <v>88.986082515486942</v>
      </c>
      <c r="L72">
        <f t="shared" si="8"/>
        <v>0.73273514278983332</v>
      </c>
      <c r="M72">
        <f t="shared" si="8"/>
        <v>0.79371260865726556</v>
      </c>
    </row>
    <row r="73" spans="1:13">
      <c r="A73">
        <v>3.32E-3</v>
      </c>
      <c r="B73">
        <v>862130</v>
      </c>
      <c r="C73">
        <v>51.11</v>
      </c>
      <c r="E73" s="5">
        <f t="shared" si="9"/>
        <v>16926763.103151061</v>
      </c>
      <c r="F73" s="5">
        <f t="shared" si="10"/>
        <v>185901.77434032838</v>
      </c>
      <c r="H73" s="1">
        <f t="shared" si="11"/>
        <v>2041.4595178446136</v>
      </c>
      <c r="I73" s="5">
        <f t="shared" si="12"/>
        <v>185879.35357716779</v>
      </c>
      <c r="J73">
        <f t="shared" si="13"/>
        <v>185890.56362071948</v>
      </c>
      <c r="K73">
        <f t="shared" si="14"/>
        <v>89.370762219386279</v>
      </c>
      <c r="L73">
        <f t="shared" si="8"/>
        <v>0.78438221193936009</v>
      </c>
      <c r="M73">
        <f t="shared" si="8"/>
        <v>0.74859640421417095</v>
      </c>
    </row>
    <row r="74" spans="1:13">
      <c r="A74">
        <v>2.0699999999999998E-3</v>
      </c>
      <c r="B74">
        <v>656890</v>
      </c>
      <c r="C74">
        <v>52.67</v>
      </c>
      <c r="E74" s="5">
        <f t="shared" si="9"/>
        <v>16926763.103151061</v>
      </c>
      <c r="F74" s="5">
        <f t="shared" si="10"/>
        <v>115908.63641098786</v>
      </c>
      <c r="H74" s="1">
        <f t="shared" si="11"/>
        <v>793.66515493083773</v>
      </c>
      <c r="I74" s="5">
        <f t="shared" si="12"/>
        <v>115903.2016657082</v>
      </c>
      <c r="J74">
        <f t="shared" si="13"/>
        <v>115905.91900649412</v>
      </c>
      <c r="K74">
        <f t="shared" si="14"/>
        <v>89.607664392946234</v>
      </c>
      <c r="L74">
        <f t="shared" si="8"/>
        <v>0.82355353406735665</v>
      </c>
      <c r="M74">
        <f t="shared" si="8"/>
        <v>0.70130367178557496</v>
      </c>
    </row>
    <row r="75" spans="1:13">
      <c r="A75">
        <v>1.2899999999999999E-3</v>
      </c>
      <c r="B75">
        <v>495300</v>
      </c>
      <c r="C75">
        <v>54.32</v>
      </c>
      <c r="E75" s="5">
        <f t="shared" si="9"/>
        <v>16926763.103151061</v>
      </c>
      <c r="F75" s="5">
        <f t="shared" si="10"/>
        <v>72232.918343079393</v>
      </c>
      <c r="H75" s="1">
        <f t="shared" si="11"/>
        <v>308.23964671524664</v>
      </c>
      <c r="I75" s="5">
        <f t="shared" si="12"/>
        <v>72231.602967594095</v>
      </c>
      <c r="J75">
        <f t="shared" si="13"/>
        <v>72232.260652342564</v>
      </c>
      <c r="K75">
        <f t="shared" si="14"/>
        <v>89.755498661158853</v>
      </c>
      <c r="L75">
        <f t="shared" si="8"/>
        <v>0.85416462618142019</v>
      </c>
      <c r="M75">
        <f t="shared" si="8"/>
        <v>0.65234717712000834</v>
      </c>
    </row>
    <row r="76" spans="1:13">
      <c r="A76" s="1">
        <v>8.0500000000000005E-4</v>
      </c>
      <c r="B76">
        <v>371580</v>
      </c>
      <c r="C76">
        <v>56</v>
      </c>
      <c r="E76" s="5">
        <f t="shared" si="9"/>
        <v>16926763.103151061</v>
      </c>
      <c r="F76" s="5">
        <f t="shared" si="10"/>
        <v>45075.580826495287</v>
      </c>
      <c r="H76" s="1">
        <f t="shared" si="11"/>
        <v>120.03438378080739</v>
      </c>
      <c r="I76" s="5">
        <f t="shared" si="12"/>
        <v>45075.261177692075</v>
      </c>
      <c r="J76">
        <f t="shared" si="13"/>
        <v>45075.421001810333</v>
      </c>
      <c r="K76">
        <f t="shared" si="14"/>
        <v>89.847423017628316</v>
      </c>
      <c r="L76">
        <f t="shared" si="8"/>
        <v>0.87869255341565655</v>
      </c>
      <c r="M76">
        <f t="shared" si="8"/>
        <v>0.60441826817193423</v>
      </c>
    </row>
    <row r="77" spans="1:13">
      <c r="A77" s="1">
        <v>5.0000000000000001E-4</v>
      </c>
      <c r="B77">
        <v>278100</v>
      </c>
      <c r="C77">
        <v>57.7</v>
      </c>
      <c r="E77" s="5">
        <f t="shared" si="9"/>
        <v>16926763.103151061</v>
      </c>
      <c r="F77" s="5">
        <f t="shared" si="10"/>
        <v>27997.255171736204</v>
      </c>
      <c r="H77" s="1">
        <f t="shared" si="11"/>
        <v>46.307976778549609</v>
      </c>
      <c r="I77" s="5">
        <f t="shared" si="12"/>
        <v>27997.178577278395</v>
      </c>
      <c r="J77">
        <f t="shared" si="13"/>
        <v>27997.216874481106</v>
      </c>
      <c r="K77">
        <f t="shared" si="14"/>
        <v>89.905231550375717</v>
      </c>
      <c r="L77">
        <f t="shared" si="8"/>
        <v>0.89932680016367805</v>
      </c>
    </row>
    <row r="78" spans="1:13">
      <c r="A78">
        <v>0.2</v>
      </c>
      <c r="B78" s="1">
        <v>5352400</v>
      </c>
      <c r="C78">
        <v>50.56</v>
      </c>
      <c r="E78" s="5">
        <f t="shared" si="9"/>
        <v>16926763.103151061</v>
      </c>
      <c r="F78" s="5">
        <f t="shared" si="10"/>
        <v>11198902.068694482</v>
      </c>
      <c r="H78" s="1">
        <f t="shared" si="11"/>
        <v>5153480.4445303204</v>
      </c>
      <c r="I78" s="5">
        <f t="shared" si="12"/>
        <v>7789312.0331085678</v>
      </c>
      <c r="J78">
        <f t="shared" si="13"/>
        <v>9339793.5009981003</v>
      </c>
      <c r="K78">
        <f t="shared" si="14"/>
        <v>56.511012346453157</v>
      </c>
      <c r="L78">
        <f t="shared" si="8"/>
        <v>0.74497300295159186</v>
      </c>
    </row>
    <row r="79" spans="1:13">
      <c r="A79">
        <v>0.12479999999999999</v>
      </c>
      <c r="B79" s="1">
        <v>4851800</v>
      </c>
      <c r="C79">
        <v>47.2</v>
      </c>
      <c r="E79" s="5">
        <f t="shared" si="9"/>
        <v>16926763.103151061</v>
      </c>
      <c r="F79" s="5">
        <f t="shared" si="10"/>
        <v>6988114.8908653557</v>
      </c>
      <c r="H79" s="1">
        <f t="shared" si="11"/>
        <v>2464886.3361912807</v>
      </c>
      <c r="I79" s="5">
        <f t="shared" si="12"/>
        <v>5970501.020731953</v>
      </c>
      <c r="J79">
        <f t="shared" si="13"/>
        <v>6459299.272282077</v>
      </c>
      <c r="K79">
        <f t="shared" si="14"/>
        <v>67.567004210213412</v>
      </c>
      <c r="L79">
        <f t="shared" si="8"/>
        <v>0.33132018473186797</v>
      </c>
      <c r="M79">
        <f t="shared" si="8"/>
        <v>0.4315043264875722</v>
      </c>
    </row>
    <row r="80" spans="1:13">
      <c r="A80">
        <v>7.7600000000000002E-2</v>
      </c>
      <c r="B80" s="1">
        <v>4030000</v>
      </c>
      <c r="C80">
        <v>46.36</v>
      </c>
      <c r="E80" s="5">
        <f t="shared" si="9"/>
        <v>16926763.103151061</v>
      </c>
      <c r="F80" s="5">
        <f t="shared" si="10"/>
        <v>4345174.0026534591</v>
      </c>
      <c r="H80" s="1">
        <f t="shared" si="11"/>
        <v>1046466.0305232327</v>
      </c>
      <c r="I80" s="5">
        <f t="shared" si="12"/>
        <v>4076541.6030162806</v>
      </c>
      <c r="J80">
        <f t="shared" si="13"/>
        <v>4208715.076381579</v>
      </c>
      <c r="K80">
        <f t="shared" si="14"/>
        <v>75.602794810495624</v>
      </c>
      <c r="L80">
        <f t="shared" si="8"/>
        <v>4.4346172799399265E-2</v>
      </c>
      <c r="M80">
        <f t="shared" si="8"/>
        <v>0.63077641955340003</v>
      </c>
    </row>
    <row r="81" spans="1:13">
      <c r="A81">
        <v>4.8399999999999999E-2</v>
      </c>
      <c r="B81" s="1">
        <v>3241200</v>
      </c>
      <c r="C81">
        <v>46.62</v>
      </c>
      <c r="E81" s="5">
        <f t="shared" si="9"/>
        <v>16926763.103151061</v>
      </c>
      <c r="F81" s="5">
        <f t="shared" si="10"/>
        <v>2710134.3006240642</v>
      </c>
      <c r="H81" s="1">
        <f t="shared" si="11"/>
        <v>423072.56641615863</v>
      </c>
      <c r="I81" s="5">
        <f t="shared" si="12"/>
        <v>2642396.3954551765</v>
      </c>
      <c r="J81">
        <f t="shared" si="13"/>
        <v>2676051.0285060829</v>
      </c>
      <c r="K81">
        <f t="shared" si="14"/>
        <v>80.903610111005449</v>
      </c>
      <c r="L81">
        <f t="shared" si="8"/>
        <v>0.17436411560345461</v>
      </c>
      <c r="M81">
        <f t="shared" si="8"/>
        <v>0.73538417226523922</v>
      </c>
    </row>
    <row r="82" spans="1:13">
      <c r="A82">
        <v>3.0120000000000001E-2</v>
      </c>
      <c r="B82" s="1">
        <v>2562100</v>
      </c>
      <c r="C82">
        <v>47.27</v>
      </c>
      <c r="E82" s="5">
        <f t="shared" si="9"/>
        <v>16926763.103151061</v>
      </c>
      <c r="F82" s="5">
        <f t="shared" si="10"/>
        <v>1686554.6515453889</v>
      </c>
      <c r="H82" s="1">
        <f t="shared" si="11"/>
        <v>166393.59097165026</v>
      </c>
      <c r="I82" s="5">
        <f t="shared" si="12"/>
        <v>1669975.4696232211</v>
      </c>
      <c r="J82">
        <f t="shared" si="13"/>
        <v>1678244.5877343798</v>
      </c>
      <c r="K82">
        <f t="shared" si="14"/>
        <v>84.309923774369523</v>
      </c>
      <c r="L82">
        <f t="shared" ref="L82:M101" si="15">ABS((J82-B82)/B82)</f>
        <v>0.3449730347237111</v>
      </c>
      <c r="M82">
        <f t="shared" si="15"/>
        <v>0.78358205573026274</v>
      </c>
    </row>
    <row r="83" spans="1:13">
      <c r="A83">
        <v>1.8759999999999999E-2</v>
      </c>
      <c r="B83" s="1">
        <v>2003800</v>
      </c>
      <c r="C83">
        <v>48.19</v>
      </c>
      <c r="E83" s="5">
        <f t="shared" si="9"/>
        <v>16926763.103151061</v>
      </c>
      <c r="F83" s="5">
        <f t="shared" si="10"/>
        <v>1050457.0140435423</v>
      </c>
      <c r="H83" s="1">
        <f t="shared" si="11"/>
        <v>64940.146394177595</v>
      </c>
      <c r="I83" s="5">
        <f t="shared" si="12"/>
        <v>1046426.8972482007</v>
      </c>
      <c r="J83">
        <f t="shared" si="13"/>
        <v>1048440.0192181686</v>
      </c>
      <c r="K83">
        <f t="shared" si="14"/>
        <v>86.448838731955689</v>
      </c>
      <c r="L83">
        <f t="shared" si="15"/>
        <v>0.4767741195637446</v>
      </c>
      <c r="M83">
        <f t="shared" si="15"/>
        <v>0.79391655388992932</v>
      </c>
    </row>
    <row r="84" spans="1:13">
      <c r="A84">
        <v>1.1679999999999999E-2</v>
      </c>
      <c r="B84" s="1">
        <v>1553100</v>
      </c>
      <c r="C84">
        <v>49.22</v>
      </c>
      <c r="E84" s="5">
        <f t="shared" si="9"/>
        <v>16926763.103151061</v>
      </c>
      <c r="F84" s="5">
        <f t="shared" si="10"/>
        <v>654015.88081175764</v>
      </c>
      <c r="H84" s="1">
        <f t="shared" si="11"/>
        <v>25232.181504396827</v>
      </c>
      <c r="I84" s="5">
        <f t="shared" si="12"/>
        <v>653040.96036708448</v>
      </c>
      <c r="J84">
        <f t="shared" si="13"/>
        <v>653528.23879357718</v>
      </c>
      <c r="K84">
        <f t="shared" si="14"/>
        <v>87.78730766442888</v>
      </c>
      <c r="L84">
        <f t="shared" si="15"/>
        <v>0.57921045728312592</v>
      </c>
      <c r="M84">
        <f t="shared" si="15"/>
        <v>0.78356984283683218</v>
      </c>
    </row>
    <row r="85" spans="1:13">
      <c r="A85">
        <v>7.28E-3</v>
      </c>
      <c r="B85" s="1">
        <v>1193300</v>
      </c>
      <c r="C85">
        <v>50.41</v>
      </c>
      <c r="E85" s="5">
        <f t="shared" si="9"/>
        <v>16926763.103151061</v>
      </c>
      <c r="F85" s="5">
        <f t="shared" si="10"/>
        <v>407640.0353004791</v>
      </c>
      <c r="H85" s="1">
        <f t="shared" si="11"/>
        <v>9811.3312815315949</v>
      </c>
      <c r="I85" s="5">
        <f t="shared" si="12"/>
        <v>407403.75318288966</v>
      </c>
      <c r="J85">
        <f t="shared" si="13"/>
        <v>407521.87711707066</v>
      </c>
      <c r="K85">
        <f t="shared" si="14"/>
        <v>88.620436775872761</v>
      </c>
      <c r="L85">
        <f t="shared" si="15"/>
        <v>0.65849168095443678</v>
      </c>
      <c r="M85">
        <f t="shared" si="15"/>
        <v>0.75799319134839849</v>
      </c>
    </row>
    <row r="86" spans="1:13">
      <c r="A86">
        <v>4.5199999999999997E-3</v>
      </c>
      <c r="B86">
        <v>911490</v>
      </c>
      <c r="C86">
        <v>51.62</v>
      </c>
      <c r="E86" s="5">
        <f t="shared" si="9"/>
        <v>16926763.103151061</v>
      </c>
      <c r="F86" s="5">
        <f t="shared" si="10"/>
        <v>253095.18675249527</v>
      </c>
      <c r="H86" s="1">
        <f t="shared" si="11"/>
        <v>3783.52641284226</v>
      </c>
      <c r="I86" s="5">
        <f t="shared" si="12"/>
        <v>253038.61407417481</v>
      </c>
      <c r="J86">
        <f t="shared" si="13"/>
        <v>253066.89883249419</v>
      </c>
      <c r="K86">
        <f t="shared" si="14"/>
        <v>89.143356271222899</v>
      </c>
      <c r="L86">
        <f t="shared" si="15"/>
        <v>0.72235910560456595</v>
      </c>
      <c r="M86">
        <f t="shared" si="15"/>
        <v>0.72691507693186563</v>
      </c>
    </row>
    <row r="87" spans="1:13">
      <c r="A87">
        <v>2.8300000000000001E-3</v>
      </c>
      <c r="B87">
        <v>692770</v>
      </c>
      <c r="C87">
        <v>52.94</v>
      </c>
      <c r="E87" s="5">
        <f t="shared" si="9"/>
        <v>16926763.103151061</v>
      </c>
      <c r="F87" s="5">
        <f t="shared" si="10"/>
        <v>158464.4642720269</v>
      </c>
      <c r="H87" s="1">
        <f t="shared" si="11"/>
        <v>1483.3778721452513</v>
      </c>
      <c r="I87" s="5">
        <f t="shared" si="12"/>
        <v>158450.57722945474</v>
      </c>
      <c r="J87">
        <f t="shared" si="13"/>
        <v>158457.52059861019</v>
      </c>
      <c r="K87">
        <f t="shared" si="14"/>
        <v>89.463625755379979</v>
      </c>
      <c r="L87">
        <f t="shared" si="15"/>
        <v>0.77126965573190209</v>
      </c>
      <c r="M87">
        <f t="shared" si="15"/>
        <v>0.68990603995806543</v>
      </c>
    </row>
    <row r="88" spans="1:13">
      <c r="A88">
        <v>1.7600000000000001E-3</v>
      </c>
      <c r="B88">
        <v>523880</v>
      </c>
      <c r="C88">
        <v>54.33</v>
      </c>
      <c r="E88" s="5">
        <f t="shared" si="9"/>
        <v>16926763.103151061</v>
      </c>
      <c r="F88" s="5">
        <f t="shared" si="10"/>
        <v>98550.338204511441</v>
      </c>
      <c r="H88" s="1">
        <f t="shared" si="11"/>
        <v>573.75647626111322</v>
      </c>
      <c r="I88" s="5">
        <f t="shared" si="12"/>
        <v>98546.997701992557</v>
      </c>
      <c r="J88">
        <f t="shared" si="13"/>
        <v>98548.667939097882</v>
      </c>
      <c r="K88">
        <f t="shared" si="14"/>
        <v>89.666418522281404</v>
      </c>
      <c r="L88">
        <f t="shared" si="15"/>
        <v>0.81188694369111658</v>
      </c>
      <c r="M88">
        <f t="shared" si="15"/>
        <v>0.65040343313604654</v>
      </c>
    </row>
    <row r="89" spans="1:13">
      <c r="A89">
        <v>1.1000000000000001E-3</v>
      </c>
      <c r="B89">
        <v>393380</v>
      </c>
      <c r="C89">
        <v>55.73</v>
      </c>
      <c r="E89" s="5">
        <f t="shared" si="9"/>
        <v>16926763.103151061</v>
      </c>
      <c r="F89" s="5">
        <f t="shared" si="10"/>
        <v>61593.961377819651</v>
      </c>
      <c r="H89" s="1">
        <f t="shared" si="11"/>
        <v>224.12825304840061</v>
      </c>
      <c r="I89" s="5">
        <f t="shared" si="12"/>
        <v>61593.145808600791</v>
      </c>
      <c r="J89">
        <f t="shared" si="13"/>
        <v>61593.553591860342</v>
      </c>
      <c r="K89">
        <f t="shared" si="14"/>
        <v>89.791510140915449</v>
      </c>
      <c r="L89">
        <f t="shared" si="15"/>
        <v>0.84342479640078205</v>
      </c>
      <c r="M89">
        <f t="shared" si="15"/>
        <v>0.61118805205303162</v>
      </c>
    </row>
    <row r="90" spans="1:13">
      <c r="A90" s="1">
        <v>6.8400000000000004E-4</v>
      </c>
      <c r="B90">
        <v>293250</v>
      </c>
      <c r="C90">
        <v>57.2</v>
      </c>
      <c r="E90" s="5">
        <f t="shared" si="9"/>
        <v>16926763.103151061</v>
      </c>
      <c r="F90" s="5">
        <f t="shared" si="10"/>
        <v>38300.245074935126</v>
      </c>
      <c r="H90" s="1">
        <f t="shared" si="11"/>
        <v>86.661652530987794</v>
      </c>
      <c r="I90" s="5">
        <f t="shared" si="12"/>
        <v>38300.048985315967</v>
      </c>
      <c r="J90">
        <f t="shared" si="13"/>
        <v>38300.147030000058</v>
      </c>
      <c r="K90">
        <f t="shared" si="14"/>
        <v>89.870356863938241</v>
      </c>
      <c r="L90">
        <f t="shared" si="15"/>
        <v>0.86939421302642783</v>
      </c>
      <c r="M90">
        <f t="shared" si="15"/>
        <v>0.57116008503388527</v>
      </c>
    </row>
    <row r="91" spans="1:13">
      <c r="A91" s="1">
        <v>4.28E-4</v>
      </c>
      <c r="B91">
        <v>217340</v>
      </c>
      <c r="C91">
        <v>58.7</v>
      </c>
      <c r="E91" s="5">
        <f t="shared" si="9"/>
        <v>16926763.103151061</v>
      </c>
      <c r="F91" s="5">
        <f t="shared" si="10"/>
        <v>23965.650427006189</v>
      </c>
      <c r="H91" s="1">
        <f t="shared" si="11"/>
        <v>33.931546482764141</v>
      </c>
      <c r="I91" s="5">
        <f t="shared" si="12"/>
        <v>23965.602385240822</v>
      </c>
      <c r="J91">
        <f t="shared" si="13"/>
        <v>23965.626406111467</v>
      </c>
      <c r="K91">
        <f t="shared" si="14"/>
        <v>89.918878187350131</v>
      </c>
      <c r="L91">
        <f t="shared" si="15"/>
        <v>0.88973209530637953</v>
      </c>
      <c r="M91">
        <f t="shared" si="15"/>
        <v>0.53183778854088803</v>
      </c>
    </row>
    <row r="92" spans="1:13">
      <c r="A92" s="1">
        <v>2.656E-4</v>
      </c>
      <c r="B92">
        <v>159020</v>
      </c>
      <c r="C92">
        <v>60.33</v>
      </c>
      <c r="E92" s="5">
        <f t="shared" si="9"/>
        <v>16926763.103151061</v>
      </c>
      <c r="F92" s="5">
        <f t="shared" si="10"/>
        <v>14872.141947226271</v>
      </c>
      <c r="H92" s="1">
        <f t="shared" si="11"/>
        <v>13.066906768080679</v>
      </c>
      <c r="I92" s="5">
        <f t="shared" si="12"/>
        <v>14872.130466419745</v>
      </c>
      <c r="J92">
        <f t="shared" si="13"/>
        <v>14872.1362068219</v>
      </c>
      <c r="K92">
        <f t="shared" si="14"/>
        <v>89.949658966605995</v>
      </c>
      <c r="L92">
        <f t="shared" si="15"/>
        <v>0.90647631614374358</v>
      </c>
      <c r="M92">
        <f t="shared" si="15"/>
        <v>0.49096069893263711</v>
      </c>
    </row>
    <row r="93" spans="1:13">
      <c r="A93" s="1">
        <v>1.6559999999999999E-4</v>
      </c>
      <c r="B93">
        <v>115270</v>
      </c>
      <c r="C93">
        <v>61.99</v>
      </c>
      <c r="E93" s="5">
        <f t="shared" si="9"/>
        <v>16926763.103151061</v>
      </c>
      <c r="F93" s="5">
        <f t="shared" si="10"/>
        <v>9272.6909128790303</v>
      </c>
      <c r="H93" s="1">
        <f t="shared" si="11"/>
        <v>5.0796936448225987</v>
      </c>
      <c r="I93" s="5">
        <f t="shared" si="12"/>
        <v>9272.688130159806</v>
      </c>
      <c r="J93">
        <f t="shared" si="13"/>
        <v>9272.6895215193126</v>
      </c>
      <c r="K93">
        <f t="shared" si="14"/>
        <v>89.968612664001171</v>
      </c>
      <c r="L93">
        <f t="shared" si="15"/>
        <v>0.91955678388549222</v>
      </c>
      <c r="M93">
        <f t="shared" si="15"/>
        <v>0.45134074308761363</v>
      </c>
    </row>
    <row r="94" spans="1:13">
      <c r="A94" s="1">
        <v>1.032E-4</v>
      </c>
      <c r="B94">
        <v>82972</v>
      </c>
      <c r="C94">
        <v>63.69</v>
      </c>
      <c r="E94" s="5">
        <f t="shared" si="9"/>
        <v>16926763.103151061</v>
      </c>
      <c r="F94" s="5">
        <f t="shared" si="10"/>
        <v>5778.6334674463524</v>
      </c>
      <c r="H94" s="1">
        <f t="shared" si="11"/>
        <v>1.972769433575581</v>
      </c>
      <c r="I94" s="5">
        <f t="shared" si="12"/>
        <v>5778.6327939619187</v>
      </c>
      <c r="J94">
        <f t="shared" si="13"/>
        <v>5778.6331307041264</v>
      </c>
      <c r="K94">
        <f t="shared" si="14"/>
        <v>89.980439774919901</v>
      </c>
      <c r="L94">
        <f t="shared" si="15"/>
        <v>0.93035441919317208</v>
      </c>
      <c r="M94">
        <f t="shared" si="15"/>
        <v>0.4127875612328451</v>
      </c>
    </row>
    <row r="95" spans="1:13">
      <c r="A95" s="1">
        <v>6.4399999999999993E-5</v>
      </c>
      <c r="B95">
        <v>59710</v>
      </c>
      <c r="C95">
        <v>65.42</v>
      </c>
      <c r="E95" s="5">
        <f t="shared" si="9"/>
        <v>16926763.103151061</v>
      </c>
      <c r="F95" s="5">
        <f t="shared" si="10"/>
        <v>3606.0464661196224</v>
      </c>
      <c r="H95" s="1">
        <f t="shared" si="11"/>
        <v>0.76822546912248646</v>
      </c>
      <c r="I95" s="5">
        <f t="shared" si="12"/>
        <v>3606.0463024582823</v>
      </c>
      <c r="J95">
        <f t="shared" si="13"/>
        <v>3606.0463842889517</v>
      </c>
      <c r="K95">
        <f t="shared" si="14"/>
        <v>89.98779381274187</v>
      </c>
      <c r="L95">
        <f t="shared" si="15"/>
        <v>0.93960732901877486</v>
      </c>
      <c r="M95">
        <f t="shared" si="15"/>
        <v>0.37553949576187506</v>
      </c>
    </row>
    <row r="96" spans="1:13">
      <c r="A96" s="1">
        <v>4.0000000000000003E-5</v>
      </c>
      <c r="B96">
        <v>42684</v>
      </c>
      <c r="C96">
        <v>67.14</v>
      </c>
      <c r="E96" s="5">
        <f t="shared" si="9"/>
        <v>16926763.103151061</v>
      </c>
      <c r="F96" s="5">
        <f t="shared" si="10"/>
        <v>2239.7804137388966</v>
      </c>
      <c r="H96" s="1">
        <f t="shared" si="11"/>
        <v>0.29637185700308039</v>
      </c>
      <c r="I96" s="5">
        <f t="shared" si="12"/>
        <v>2239.7803745224273</v>
      </c>
      <c r="J96">
        <f t="shared" si="13"/>
        <v>2239.780394130662</v>
      </c>
      <c r="K96">
        <f t="shared" si="14"/>
        <v>89.992418517160544</v>
      </c>
      <c r="L96">
        <f t="shared" si="15"/>
        <v>0.94752646438640564</v>
      </c>
      <c r="M96">
        <f t="shared" si="15"/>
        <v>0.34036965321954937</v>
      </c>
    </row>
  </sheetData>
  <pageMargins left="0.7" right="0.7" top="0.75" bottom="0.75" header="0.3" footer="0.3"/>
  <pageSetup paperSize="9" orientation="portrait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"/>
  <sheetViews>
    <sheetView workbookViewId="0">
      <selection activeCell="I7" sqref="I7"/>
    </sheetView>
  </sheetViews>
  <sheetFormatPr defaultRowHeight="14.4"/>
  <sheetData>
    <row r="1" spans="1:7">
      <c r="B1">
        <v>0</v>
      </c>
      <c r="C1">
        <v>20</v>
      </c>
      <c r="D1">
        <v>40</v>
      </c>
      <c r="E1">
        <v>80</v>
      </c>
      <c r="F1">
        <v>160</v>
      </c>
      <c r="G1">
        <v>320</v>
      </c>
    </row>
    <row r="2" spans="1:7">
      <c r="A2" t="s">
        <v>0</v>
      </c>
      <c r="B2" s="1">
        <v>113511929.59621438</v>
      </c>
      <c r="C2" s="1">
        <v>131212759.70947692</v>
      </c>
      <c r="D2" s="1">
        <v>110169561.44925137</v>
      </c>
      <c r="E2" s="1">
        <v>107395756.70093375</v>
      </c>
      <c r="F2" s="1">
        <v>112485684.07726806</v>
      </c>
      <c r="G2" s="1">
        <v>106309640.83997042</v>
      </c>
    </row>
    <row r="3" spans="1:7">
      <c r="A3" t="s">
        <v>1</v>
      </c>
      <c r="B3" s="1">
        <v>50217263.271881476</v>
      </c>
      <c r="C3" s="1">
        <v>56190743.778350435</v>
      </c>
      <c r="D3" s="1">
        <v>53329904.788945615</v>
      </c>
      <c r="E3" s="1">
        <v>54567374.884081528</v>
      </c>
      <c r="F3" s="1">
        <v>62702927.944863543</v>
      </c>
      <c r="G3" s="1">
        <v>59236283.743186332</v>
      </c>
    </row>
    <row r="4" spans="1:7">
      <c r="A4" t="s">
        <v>2</v>
      </c>
      <c r="B4" s="1">
        <v>22693533.713743541</v>
      </c>
      <c r="C4" s="1">
        <v>25711886.227527186</v>
      </c>
      <c r="D4" s="1">
        <v>29317695.472009871</v>
      </c>
      <c r="E4" s="1">
        <v>32642488.140450191</v>
      </c>
      <c r="F4" s="1">
        <v>36463167.101076655</v>
      </c>
      <c r="G4" s="1">
        <v>39231407.373612419</v>
      </c>
    </row>
    <row r="5" spans="1:7">
      <c r="A5" t="s">
        <v>3</v>
      </c>
      <c r="B5" s="1">
        <v>7565398.5864840802</v>
      </c>
      <c r="C5" s="1">
        <v>9735510.0016607177</v>
      </c>
      <c r="D5" s="1">
        <v>11855628.085124638</v>
      </c>
      <c r="E5" s="1">
        <v>14243315.95618823</v>
      </c>
      <c r="F5" s="1">
        <v>18322429.542350706</v>
      </c>
      <c r="G5" s="1">
        <v>21620248.609920815</v>
      </c>
    </row>
    <row r="6" spans="1:7">
      <c r="A6" t="s">
        <v>4</v>
      </c>
      <c r="B6" s="1">
        <v>1489281.6941257294</v>
      </c>
      <c r="C6" s="1">
        <v>2442089.1314268657</v>
      </c>
      <c r="D6" s="1">
        <v>3630715.5841860152</v>
      </c>
      <c r="E6" s="1">
        <v>5143595.3711190447</v>
      </c>
      <c r="F6" s="1">
        <v>7085121.336145388</v>
      </c>
      <c r="G6" s="1">
        <v>10614686.131571494</v>
      </c>
    </row>
    <row r="7" spans="1:7">
      <c r="A7" t="s">
        <v>5</v>
      </c>
      <c r="B7" s="1">
        <v>267506.53182946448</v>
      </c>
      <c r="C7" s="1">
        <v>425682.68450100801</v>
      </c>
      <c r="D7" s="1">
        <v>714587.92484289664</v>
      </c>
      <c r="E7" s="1">
        <v>1196667.6437715157</v>
      </c>
      <c r="F7" s="1">
        <v>1975769.6473415322</v>
      </c>
      <c r="G7" s="1">
        <v>4168929.1383958277</v>
      </c>
    </row>
    <row r="8" spans="1:7">
      <c r="A8" t="s">
        <v>6</v>
      </c>
      <c r="B8" s="1">
        <v>17445.434393634947</v>
      </c>
      <c r="C8" s="1">
        <v>39028.979087251319</v>
      </c>
      <c r="D8" s="1">
        <v>90104.781969667834</v>
      </c>
      <c r="E8" s="1">
        <v>188788.38758649884</v>
      </c>
      <c r="F8" s="1">
        <v>369829.90394085925</v>
      </c>
      <c r="G8" s="1">
        <v>1105385.6339978543</v>
      </c>
    </row>
    <row r="9" spans="1:7">
      <c r="A9" t="s">
        <v>7</v>
      </c>
      <c r="B9" s="1">
        <v>3270.0549422624522</v>
      </c>
      <c r="C9" s="1">
        <v>5692.9427349556863</v>
      </c>
      <c r="D9" s="1">
        <v>10761.791909918555</v>
      </c>
      <c r="E9" s="1">
        <v>27272.074230928833</v>
      </c>
      <c r="F9" s="1">
        <v>68510.235387319699</v>
      </c>
      <c r="G9" s="1">
        <v>375990.84067898127</v>
      </c>
    </row>
    <row r="10" spans="1:7">
      <c r="A10" t="s">
        <v>8</v>
      </c>
      <c r="B10" s="1">
        <v>1.0000000277733048</v>
      </c>
      <c r="C10" s="1">
        <v>1.0000000277733048</v>
      </c>
      <c r="D10" s="1">
        <v>1.0000000277733048</v>
      </c>
      <c r="E10" s="1">
        <v>1.0000006866797582</v>
      </c>
      <c r="F10" s="1">
        <v>1.0000006866797582</v>
      </c>
      <c r="G10" s="1">
        <v>1.0000006866797582</v>
      </c>
    </row>
    <row r="11" spans="1:7">
      <c r="A11" t="s">
        <v>23</v>
      </c>
      <c r="B11" s="1">
        <v>1.0000000075971525</v>
      </c>
      <c r="C11" s="1">
        <v>1.0000000075971525</v>
      </c>
      <c r="D11" s="1">
        <v>1.0000000075971525</v>
      </c>
      <c r="E11" s="1">
        <v>1.0000010252321097</v>
      </c>
      <c r="F11" s="1">
        <v>1.0000010252321097</v>
      </c>
      <c r="G11" s="1">
        <v>1.0000010252321097</v>
      </c>
    </row>
  </sheetData>
  <pageMargins left="0.7" right="0.7" top="0.75" bottom="0.75" header="0.3" footer="0.3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96"/>
  <sheetViews>
    <sheetView topLeftCell="H25" zoomScale="85" zoomScaleNormal="85" workbookViewId="0">
      <selection activeCell="M9" sqref="M9"/>
    </sheetView>
  </sheetViews>
  <sheetFormatPr defaultRowHeight="14.4"/>
  <cols>
    <col min="13" max="13" width="13.77734375" customWidth="1"/>
  </cols>
  <sheetData>
    <row r="1" spans="1:20">
      <c r="A1" t="s">
        <v>19</v>
      </c>
      <c r="B1" t="s">
        <v>20</v>
      </c>
      <c r="C1" t="s">
        <v>21</v>
      </c>
      <c r="E1" t="s">
        <v>27</v>
      </c>
      <c r="F1" t="s">
        <v>28</v>
      </c>
      <c r="G1" t="s">
        <v>25</v>
      </c>
      <c r="H1" t="s">
        <v>24</v>
      </c>
      <c r="I1" t="s">
        <v>30</v>
      </c>
      <c r="J1" t="s">
        <v>31</v>
      </c>
      <c r="L1" t="s">
        <v>0</v>
      </c>
      <c r="M1" s="5">
        <f t="shared" ref="M1:M10" si="0">10^R1</f>
        <v>113578627.26833223</v>
      </c>
      <c r="N1" t="s">
        <v>9</v>
      </c>
      <c r="O1" s="1">
        <f>10^P1</f>
        <v>1E-4</v>
      </c>
      <c r="P1">
        <v>-4</v>
      </c>
      <c r="Q1" s="1">
        <f>M1*O1</f>
        <v>11357.862726833224</v>
      </c>
      <c r="R1">
        <v>8.0552966154181291</v>
      </c>
      <c r="T1">
        <v>5</v>
      </c>
    </row>
    <row r="2" spans="1:20">
      <c r="A2">
        <v>30000</v>
      </c>
      <c r="B2" s="1">
        <v>189570000</v>
      </c>
      <c r="C2">
        <v>22.32</v>
      </c>
      <c r="E2" s="1">
        <f t="shared" ref="E2:E65" si="1">($M$1*A2^2*$O$1^2)/(1+A2^2*$O$1^2)+($M$2*A2^2*$O$2^2)/(1+A2^2*$O$2^2)+($M$3*A2^2*$O$3^2)/(1+A2^2*$O$3^2)+($M$4*A2^2*$O$4^2)/(1+A2^2*$O$4^2)+($M$5*A2^2*$O$5^2)/(1+A2^2*$O$5^2)+($M$6*A2^2*$O$6^2)/(1+A2^2*$O$6^2)+($M$7*A2^2*$O$7^2)/(1+A2^2*$O$7^2)+($M$8*A2^2*$O$8^2)/(1+A2^2*$O$8^2)+($M$9*A2^2*$O$9^2)/(1+A2^2*$O$9^2)+($M$10*A2^2*$O$10^2)/(1+A2^2*$O$10^2)</f>
        <v>184463256.98244211</v>
      </c>
      <c r="F2">
        <f t="shared" ref="F2:F65" si="2">($M$1*A2*$O$1)/(1+A2^2*$O$1^2)+($M$2*A2*$O$2)/(1+A2^2*$O$2^2)+($M$3*A2*$O$3)/(1+A2^2*$O$3^2)+($M$4*A2*$O$4)/(1+A2^2*$O$4^2)+($M$5*A2*$O$5)/(1+A2^2*$O$5^2)+($M$6*A2*$O$6)/(1+A2^2*$O$6^2)+($M$7*A2*$O$7)/(1+A2^2*$O$7^2)+($M$8*A2*$O$8)/(1+A2^2*$O$8^2)+($M$9*A2*$O$9)/(1+A2^2*$O$9^2)+($M$10*A2*$O$10)/(1+A2^2*$O$10^2)</f>
        <v>35825474.265504405</v>
      </c>
      <c r="G2">
        <f>(E2^2+F2^2)^0.5</f>
        <v>187909972.54781026</v>
      </c>
      <c r="H2">
        <f>DEGREES(ATAN(F2/E2))</f>
        <v>10.990855923414767</v>
      </c>
      <c r="I2">
        <f>ABS((G2-B2)/B2)</f>
        <v>8.756804621985248E-3</v>
      </c>
      <c r="J2">
        <f>ABS((H2-C2)/C2)</f>
        <v>0.50757813963195486</v>
      </c>
      <c r="L2" t="s">
        <v>1</v>
      </c>
      <c r="M2" s="5">
        <f t="shared" si="0"/>
        <v>50266239.593022317</v>
      </c>
      <c r="N2" t="s">
        <v>10</v>
      </c>
      <c r="O2" s="1">
        <f t="shared" ref="O2:O10" si="3">10^P2</f>
        <v>1E-3</v>
      </c>
      <c r="P2">
        <v>-3</v>
      </c>
      <c r="Q2" s="1">
        <f t="shared" ref="Q2:Q10" si="4">M2*O2</f>
        <v>50266.239593022321</v>
      </c>
      <c r="R2">
        <v>7.7012763969629967</v>
      </c>
      <c r="T2">
        <v>4</v>
      </c>
    </row>
    <row r="3" spans="1:20">
      <c r="A3">
        <v>18720</v>
      </c>
      <c r="B3" s="1">
        <v>167110000</v>
      </c>
      <c r="C3">
        <v>23.88</v>
      </c>
      <c r="E3" s="1">
        <f t="shared" si="1"/>
        <v>170518352.60662168</v>
      </c>
      <c r="F3">
        <f t="shared" si="2"/>
        <v>50005570.351095706</v>
      </c>
      <c r="G3">
        <f t="shared" ref="G3:G66" si="5">(E3^2+F3^2)^0.5</f>
        <v>177699368.71529549</v>
      </c>
      <c r="H3">
        <f t="shared" ref="H3:H66" si="6">DEGREES(ATAN(F3/E3))</f>
        <v>16.344104115948436</v>
      </c>
      <c r="I3">
        <f t="shared" ref="I3:J66" si="7">ABS((G3-B3)/B3)</f>
        <v>6.3367654331251827E-2</v>
      </c>
      <c r="J3">
        <f t="shared" si="7"/>
        <v>0.3155735294828963</v>
      </c>
      <c r="L3" t="s">
        <v>2</v>
      </c>
      <c r="M3" s="5">
        <f t="shared" si="0"/>
        <v>22689975.027838286</v>
      </c>
      <c r="N3" t="s">
        <v>11</v>
      </c>
      <c r="O3" s="1">
        <f t="shared" si="3"/>
        <v>0.01</v>
      </c>
      <c r="P3">
        <v>-2</v>
      </c>
      <c r="Q3" s="1">
        <f t="shared" si="4"/>
        <v>226899.75027838285</v>
      </c>
      <c r="R3">
        <v>7.3558340179088226</v>
      </c>
      <c r="T3">
        <v>3</v>
      </c>
    </row>
    <row r="4" spans="1:20">
      <c r="A4">
        <v>11640</v>
      </c>
      <c r="B4" s="1">
        <v>146560000</v>
      </c>
      <c r="C4">
        <v>25.29</v>
      </c>
      <c r="E4" s="1">
        <f t="shared" si="1"/>
        <v>147276356.61205569</v>
      </c>
      <c r="F4">
        <f t="shared" si="2"/>
        <v>60629017.131821781</v>
      </c>
      <c r="G4">
        <f t="shared" si="5"/>
        <v>159267708.38839912</v>
      </c>
      <c r="H4">
        <f t="shared" si="6"/>
        <v>22.375415259133643</v>
      </c>
      <c r="I4">
        <f t="shared" si="7"/>
        <v>8.6706525575867388E-2</v>
      </c>
      <c r="J4">
        <f t="shared" si="7"/>
        <v>0.11524652988795399</v>
      </c>
      <c r="L4" t="s">
        <v>3</v>
      </c>
      <c r="M4" s="5">
        <f t="shared" si="0"/>
        <v>7564302.9084096244</v>
      </c>
      <c r="N4" t="s">
        <v>12</v>
      </c>
      <c r="O4" s="1">
        <f t="shared" si="3"/>
        <v>0.1</v>
      </c>
      <c r="P4">
        <v>-1</v>
      </c>
      <c r="Q4" s="1">
        <f t="shared" si="4"/>
        <v>756430.29084096244</v>
      </c>
      <c r="R4">
        <v>6.878768911608331</v>
      </c>
      <c r="T4">
        <v>2</v>
      </c>
    </row>
    <row r="5" spans="1:20">
      <c r="A5">
        <v>7260</v>
      </c>
      <c r="B5" s="1">
        <v>127970000</v>
      </c>
      <c r="C5">
        <v>26.88</v>
      </c>
      <c r="E5" s="1">
        <f t="shared" si="1"/>
        <v>120560380.72644225</v>
      </c>
      <c r="F5">
        <f t="shared" si="2"/>
        <v>61115279.308204435</v>
      </c>
      <c r="G5">
        <f t="shared" si="5"/>
        <v>135166130.24653974</v>
      </c>
      <c r="H5">
        <f t="shared" si="6"/>
        <v>26.881668513060013</v>
      </c>
      <c r="I5">
        <f t="shared" si="7"/>
        <v>5.6232947148079561E-2</v>
      </c>
      <c r="J5">
        <f t="shared" si="7"/>
        <v>6.2072658482681398E-5</v>
      </c>
      <c r="L5" t="s">
        <v>4</v>
      </c>
      <c r="M5" s="5">
        <f t="shared" si="0"/>
        <v>1490189.4207153802</v>
      </c>
      <c r="N5" t="s">
        <v>13</v>
      </c>
      <c r="O5" s="1">
        <f t="shared" si="3"/>
        <v>1</v>
      </c>
      <c r="P5">
        <v>0</v>
      </c>
      <c r="Q5" s="1">
        <f t="shared" si="4"/>
        <v>1490189.4207153802</v>
      </c>
      <c r="R5">
        <v>6.1732414758906886</v>
      </c>
      <c r="T5">
        <v>1</v>
      </c>
    </row>
    <row r="6" spans="1:20">
      <c r="A6">
        <v>4518</v>
      </c>
      <c r="B6" s="1">
        <v>110460000</v>
      </c>
      <c r="C6">
        <v>28.35</v>
      </c>
      <c r="E6" s="1">
        <f t="shared" si="1"/>
        <v>99193723.696150869</v>
      </c>
      <c r="F6">
        <f t="shared" si="2"/>
        <v>53741144.320164323</v>
      </c>
      <c r="G6">
        <f t="shared" si="5"/>
        <v>112816246.23053655</v>
      </c>
      <c r="H6">
        <f t="shared" si="6"/>
        <v>28.447934902126715</v>
      </c>
      <c r="I6">
        <f t="shared" si="7"/>
        <v>2.1331217006486967E-2</v>
      </c>
      <c r="J6">
        <f t="shared" si="7"/>
        <v>3.4544939021768357E-3</v>
      </c>
      <c r="L6" t="s">
        <v>5</v>
      </c>
      <c r="M6" s="5">
        <f t="shared" si="0"/>
        <v>266492.84014907113</v>
      </c>
      <c r="N6" t="s">
        <v>14</v>
      </c>
      <c r="O6" s="1">
        <f t="shared" si="3"/>
        <v>10</v>
      </c>
      <c r="P6">
        <v>1</v>
      </c>
      <c r="Q6" s="1">
        <f t="shared" si="4"/>
        <v>2664928.4014907111</v>
      </c>
      <c r="R6">
        <v>5.4256855453493804</v>
      </c>
      <c r="T6">
        <v>0</v>
      </c>
    </row>
    <row r="7" spans="1:20">
      <c r="A7">
        <v>2814</v>
      </c>
      <c r="B7" s="1">
        <v>94843000</v>
      </c>
      <c r="C7">
        <v>29.88</v>
      </c>
      <c r="E7" s="1">
        <f t="shared" si="1"/>
        <v>84967609.809916303</v>
      </c>
      <c r="F7">
        <f t="shared" si="2"/>
        <v>46308622.168153912</v>
      </c>
      <c r="G7">
        <f t="shared" si="5"/>
        <v>96767676.441686973</v>
      </c>
      <c r="H7">
        <f t="shared" si="6"/>
        <v>28.591046838067147</v>
      </c>
      <c r="I7">
        <f t="shared" si="7"/>
        <v>2.0293289348575782E-2</v>
      </c>
      <c r="J7">
        <f t="shared" si="7"/>
        <v>4.3137656021849137E-2</v>
      </c>
      <c r="L7" t="s">
        <v>6</v>
      </c>
      <c r="M7" s="5">
        <f t="shared" si="0"/>
        <v>19297.987784889479</v>
      </c>
      <c r="N7" t="s">
        <v>15</v>
      </c>
      <c r="O7" s="1">
        <f t="shared" si="3"/>
        <v>100</v>
      </c>
      <c r="P7">
        <v>2</v>
      </c>
      <c r="Q7" s="1">
        <f t="shared" si="4"/>
        <v>1929798.778488948</v>
      </c>
      <c r="R7">
        <v>4.2855120271695304</v>
      </c>
      <c r="T7">
        <v>-1</v>
      </c>
    </row>
    <row r="8" spans="1:20">
      <c r="A8">
        <v>1752</v>
      </c>
      <c r="B8" s="1">
        <v>80588000</v>
      </c>
      <c r="C8">
        <v>31.51</v>
      </c>
      <c r="E8" s="1">
        <f t="shared" si="1"/>
        <v>73255149.82966274</v>
      </c>
      <c r="F8">
        <f t="shared" si="2"/>
        <v>42281876.052593984</v>
      </c>
      <c r="G8">
        <f t="shared" si="5"/>
        <v>84581759.375726268</v>
      </c>
      <c r="H8">
        <f t="shared" si="6"/>
        <v>29.992957647303861</v>
      </c>
      <c r="I8">
        <f t="shared" si="7"/>
        <v>4.9557742787093212E-2</v>
      </c>
      <c r="J8">
        <f t="shared" si="7"/>
        <v>4.8144790628249466E-2</v>
      </c>
      <c r="L8" t="s">
        <v>7</v>
      </c>
      <c r="M8" s="5">
        <f t="shared" si="0"/>
        <v>1876.7919174183444</v>
      </c>
      <c r="N8" t="s">
        <v>16</v>
      </c>
      <c r="O8" s="1">
        <f t="shared" si="3"/>
        <v>1000</v>
      </c>
      <c r="P8">
        <v>3</v>
      </c>
      <c r="Q8" s="1">
        <f t="shared" si="4"/>
        <v>1876791.9174183444</v>
      </c>
      <c r="R8">
        <v>3.2734161244452755</v>
      </c>
      <c r="T8">
        <v>-2</v>
      </c>
    </row>
    <row r="9" spans="1:20">
      <c r="A9">
        <v>1092</v>
      </c>
      <c r="B9" s="1">
        <v>68140000</v>
      </c>
      <c r="C9">
        <v>33.090000000000003</v>
      </c>
      <c r="E9" s="1">
        <f t="shared" si="1"/>
        <v>60520802.063638173</v>
      </c>
      <c r="F9">
        <f t="shared" si="2"/>
        <v>39423933.972040594</v>
      </c>
      <c r="G9">
        <f t="shared" si="5"/>
        <v>72228900.394910395</v>
      </c>
      <c r="H9">
        <f t="shared" si="6"/>
        <v>33.080675315286257</v>
      </c>
      <c r="I9">
        <f t="shared" si="7"/>
        <v>6.0007343629445188E-2</v>
      </c>
      <c r="J9">
        <f t="shared" si="7"/>
        <v>2.8179766436223864E-4</v>
      </c>
      <c r="L9" t="s">
        <v>8</v>
      </c>
      <c r="M9" s="5">
        <f t="shared" si="0"/>
        <v>159.21039075997672</v>
      </c>
      <c r="N9" t="s">
        <v>17</v>
      </c>
      <c r="O9" s="1">
        <f t="shared" si="3"/>
        <v>10000</v>
      </c>
      <c r="P9">
        <v>4</v>
      </c>
      <c r="Q9" s="1">
        <f t="shared" si="4"/>
        <v>1592103.9075997672</v>
      </c>
      <c r="R9">
        <v>2.2019714082663482</v>
      </c>
      <c r="T9">
        <v>-3</v>
      </c>
    </row>
    <row r="10" spans="1:20">
      <c r="A10">
        <v>678</v>
      </c>
      <c r="B10" s="1">
        <v>57069000</v>
      </c>
      <c r="C10">
        <v>34.68</v>
      </c>
      <c r="E10" s="1">
        <f t="shared" si="1"/>
        <v>47897125.272765823</v>
      </c>
      <c r="F10">
        <f t="shared" si="2"/>
        <v>34402395.957063533</v>
      </c>
      <c r="G10">
        <f t="shared" si="5"/>
        <v>58971683.518292099</v>
      </c>
      <c r="H10">
        <f t="shared" si="6"/>
        <v>35.688022871623403</v>
      </c>
      <c r="I10">
        <f t="shared" si="7"/>
        <v>3.3340053589376008E-2</v>
      </c>
      <c r="J10">
        <f t="shared" si="7"/>
        <v>2.9066403449348421E-2</v>
      </c>
      <c r="L10" t="s">
        <v>23</v>
      </c>
      <c r="M10" s="5">
        <f t="shared" si="0"/>
        <v>1</v>
      </c>
      <c r="N10" t="s">
        <v>22</v>
      </c>
      <c r="O10" s="1">
        <f t="shared" si="3"/>
        <v>100000</v>
      </c>
      <c r="P10">
        <v>5</v>
      </c>
      <c r="Q10" s="1">
        <f t="shared" si="4"/>
        <v>100000</v>
      </c>
      <c r="R10">
        <v>0</v>
      </c>
      <c r="T10">
        <v>-4</v>
      </c>
    </row>
    <row r="11" spans="1:20">
      <c r="A11">
        <v>424.2</v>
      </c>
      <c r="B11" s="1">
        <v>47460000</v>
      </c>
      <c r="C11">
        <v>36.54</v>
      </c>
      <c r="E11" s="1">
        <f t="shared" si="1"/>
        <v>38703316.215902396</v>
      </c>
      <c r="F11">
        <f t="shared" si="2"/>
        <v>28129552.469977401</v>
      </c>
      <c r="G11">
        <f t="shared" si="5"/>
        <v>47845777.329554848</v>
      </c>
      <c r="H11">
        <f t="shared" si="6"/>
        <v>36.009636965871323</v>
      </c>
      <c r="I11">
        <f t="shared" si="7"/>
        <v>8.1284730205404207E-3</v>
      </c>
      <c r="J11">
        <f t="shared" si="7"/>
        <v>1.4514587688250582E-2</v>
      </c>
    </row>
    <row r="12" spans="1:20">
      <c r="A12">
        <v>264.60000000000002</v>
      </c>
      <c r="B12" s="1">
        <v>39020000</v>
      </c>
      <c r="C12">
        <v>38.33</v>
      </c>
      <c r="E12" s="1">
        <f t="shared" si="1"/>
        <v>32554192.473336905</v>
      </c>
      <c r="F12">
        <f t="shared" si="2"/>
        <v>23228036.583010323</v>
      </c>
      <c r="G12">
        <f t="shared" si="5"/>
        <v>39991463.227703124</v>
      </c>
      <c r="H12">
        <f t="shared" si="6"/>
        <v>35.508580804507353</v>
      </c>
      <c r="I12">
        <f t="shared" si="7"/>
        <v>2.4896546071325583E-2</v>
      </c>
      <c r="J12">
        <f t="shared" si="7"/>
        <v>7.3608640633776284E-2</v>
      </c>
      <c r="L12" t="s">
        <v>29</v>
      </c>
      <c r="M12" s="4">
        <f>SUM(I2:I96)+SUM(J2:J96)</f>
        <v>10.209346935431832</v>
      </c>
    </row>
    <row r="13" spans="1:20">
      <c r="A13">
        <v>164.4</v>
      </c>
      <c r="B13" s="1">
        <v>31851000</v>
      </c>
      <c r="C13">
        <v>40.119999999999997</v>
      </c>
      <c r="E13" s="1">
        <f t="shared" si="1"/>
        <v>27229961.852347337</v>
      </c>
      <c r="F13">
        <f t="shared" si="2"/>
        <v>20454932.9566378</v>
      </c>
      <c r="G13">
        <f t="shared" si="5"/>
        <v>34056939.156959459</v>
      </c>
      <c r="H13">
        <f t="shared" si="6"/>
        <v>36.913587091422578</v>
      </c>
      <c r="I13">
        <f t="shared" si="7"/>
        <v>6.9258081597421098E-2</v>
      </c>
      <c r="J13">
        <f t="shared" si="7"/>
        <v>7.9920561031341472E-2</v>
      </c>
    </row>
    <row r="14" spans="1:20">
      <c r="A14">
        <v>102.6</v>
      </c>
      <c r="B14" s="1">
        <v>25778000</v>
      </c>
      <c r="C14">
        <v>42.01</v>
      </c>
      <c r="E14" s="1">
        <f t="shared" si="1"/>
        <v>21442703.975173291</v>
      </c>
      <c r="F14">
        <f t="shared" si="2"/>
        <v>18355145.498067707</v>
      </c>
      <c r="G14">
        <f t="shared" si="5"/>
        <v>28225890.951786581</v>
      </c>
      <c r="H14">
        <f t="shared" si="6"/>
        <v>40.563819891463702</v>
      </c>
      <c r="I14">
        <f t="shared" si="7"/>
        <v>9.4960468298028608E-2</v>
      </c>
      <c r="J14">
        <f t="shared" si="7"/>
        <v>3.4424663378631197E-2</v>
      </c>
    </row>
    <row r="15" spans="1:20">
      <c r="A15">
        <v>64.2</v>
      </c>
      <c r="B15" s="1">
        <v>20677000</v>
      </c>
      <c r="C15">
        <v>43.93</v>
      </c>
      <c r="E15" s="1">
        <f t="shared" si="1"/>
        <v>15996242.65012561</v>
      </c>
      <c r="F15">
        <f t="shared" si="2"/>
        <v>15432294.58141581</v>
      </c>
      <c r="G15">
        <f t="shared" si="5"/>
        <v>22226909.253634285</v>
      </c>
      <c r="H15">
        <f t="shared" si="6"/>
        <v>43.972005069693964</v>
      </c>
      <c r="I15">
        <f t="shared" si="7"/>
        <v>7.4958129981829338E-2</v>
      </c>
      <c r="J15">
        <f t="shared" si="7"/>
        <v>9.5618187329760997E-4</v>
      </c>
    </row>
    <row r="16" spans="1:20">
      <c r="A16">
        <v>39.840000000000003</v>
      </c>
      <c r="B16" s="1">
        <v>16506000</v>
      </c>
      <c r="C16">
        <v>45.92</v>
      </c>
      <c r="E16" s="1">
        <f t="shared" si="1"/>
        <v>12082599.808832658</v>
      </c>
      <c r="F16">
        <f t="shared" si="2"/>
        <v>12077540.46108284</v>
      </c>
      <c r="G16">
        <f t="shared" si="5"/>
        <v>17083799.39385546</v>
      </c>
      <c r="H16">
        <f t="shared" si="6"/>
        <v>44.988001755549519</v>
      </c>
      <c r="I16">
        <f t="shared" si="7"/>
        <v>3.5005415840025443E-2</v>
      </c>
      <c r="J16">
        <f t="shared" si="7"/>
        <v>2.0296129016778811E-2</v>
      </c>
    </row>
    <row r="17" spans="1:10">
      <c r="A17">
        <v>24.84</v>
      </c>
      <c r="B17" s="1">
        <v>13183000</v>
      </c>
      <c r="C17">
        <v>47.92</v>
      </c>
      <c r="E17" s="1">
        <f t="shared" si="1"/>
        <v>9635310.6637839116</v>
      </c>
      <c r="F17">
        <f t="shared" si="2"/>
        <v>9520089.768248247</v>
      </c>
      <c r="G17">
        <f t="shared" si="5"/>
        <v>13545158.573569117</v>
      </c>
      <c r="H17">
        <f t="shared" si="6"/>
        <v>44.655366567104132</v>
      </c>
      <c r="I17">
        <f t="shared" si="7"/>
        <v>2.7471635710317615E-2</v>
      </c>
      <c r="J17">
        <f t="shared" si="7"/>
        <v>6.8126741087142534E-2</v>
      </c>
    </row>
    <row r="18" spans="1:10">
      <c r="A18">
        <v>15.48</v>
      </c>
      <c r="B18" s="1">
        <v>10523000</v>
      </c>
      <c r="C18">
        <v>49.83</v>
      </c>
      <c r="E18" s="1">
        <f t="shared" si="1"/>
        <v>7652211.1775126699</v>
      </c>
      <c r="F18">
        <f t="shared" si="2"/>
        <v>7929294.1056481199</v>
      </c>
      <c r="G18">
        <f t="shared" si="5"/>
        <v>11019529.977232054</v>
      </c>
      <c r="H18">
        <f t="shared" si="6"/>
        <v>46.018772508794648</v>
      </c>
      <c r="I18">
        <f t="shared" si="7"/>
        <v>4.7185211178566368E-2</v>
      </c>
      <c r="J18">
        <f t="shared" si="7"/>
        <v>7.6484597455455564E-2</v>
      </c>
    </row>
    <row r="19" spans="1:10">
      <c r="A19">
        <v>9.66</v>
      </c>
      <c r="B19" s="1">
        <v>8304800</v>
      </c>
      <c r="C19">
        <v>51.78</v>
      </c>
      <c r="E19" s="1">
        <f t="shared" si="1"/>
        <v>5628133.6777652185</v>
      </c>
      <c r="F19">
        <f t="shared" si="2"/>
        <v>6702127.3942099018</v>
      </c>
      <c r="G19">
        <f t="shared" si="5"/>
        <v>8751822.6846191213</v>
      </c>
      <c r="H19">
        <f t="shared" si="6"/>
        <v>49.978028655963058</v>
      </c>
      <c r="I19">
        <f t="shared" si="7"/>
        <v>5.3827025890945145E-2</v>
      </c>
      <c r="J19">
        <f t="shared" si="7"/>
        <v>3.4800528081053356E-2</v>
      </c>
    </row>
    <row r="20" spans="1:10">
      <c r="A20">
        <v>6</v>
      </c>
      <c r="B20" s="1">
        <v>6489800</v>
      </c>
      <c r="C20">
        <v>53.75</v>
      </c>
      <c r="E20" s="1">
        <f t="shared" si="1"/>
        <v>3823224.5886981739</v>
      </c>
      <c r="F20">
        <f t="shared" si="2"/>
        <v>5309566.3704481665</v>
      </c>
      <c r="G20">
        <f t="shared" si="5"/>
        <v>6542823.648687196</v>
      </c>
      <c r="H20">
        <f t="shared" si="6"/>
        <v>54.243719215148765</v>
      </c>
      <c r="I20">
        <f t="shared" si="7"/>
        <v>8.1703055082122666E-3</v>
      </c>
      <c r="J20">
        <f t="shared" si="7"/>
        <v>9.1854737702095814E-3</v>
      </c>
    </row>
    <row r="21" spans="1:10">
      <c r="A21">
        <v>1250</v>
      </c>
      <c r="B21" s="1">
        <v>78662000</v>
      </c>
      <c r="C21">
        <v>33.04</v>
      </c>
      <c r="E21" s="1">
        <f t="shared" si="1"/>
        <v>64285027.368099004</v>
      </c>
      <c r="F21">
        <f t="shared" si="2"/>
        <v>40364403.635528617</v>
      </c>
      <c r="G21">
        <f t="shared" si="5"/>
        <v>75906849.65514715</v>
      </c>
      <c r="H21">
        <f t="shared" si="6"/>
        <v>32.124606231002417</v>
      </c>
      <c r="I21">
        <f t="shared" si="7"/>
        <v>3.5025175368702165E-2</v>
      </c>
      <c r="J21">
        <f t="shared" si="7"/>
        <v>2.7705622548352966E-2</v>
      </c>
    </row>
    <row r="22" spans="1:10">
      <c r="A22">
        <v>780</v>
      </c>
      <c r="B22" s="1">
        <v>65853000</v>
      </c>
      <c r="C22">
        <v>34.71</v>
      </c>
      <c r="E22" s="1">
        <f t="shared" si="1"/>
        <v>51364883.638518348</v>
      </c>
      <c r="F22">
        <f t="shared" si="2"/>
        <v>36143211.521411546</v>
      </c>
      <c r="G22">
        <f t="shared" si="5"/>
        <v>62806711.506653696</v>
      </c>
      <c r="H22">
        <f t="shared" si="6"/>
        <v>35.132367225936648</v>
      </c>
      <c r="I22">
        <f t="shared" si="7"/>
        <v>4.625891748813727E-2</v>
      </c>
      <c r="J22">
        <f t="shared" si="7"/>
        <v>1.2168459404685873E-2</v>
      </c>
    </row>
    <row r="23" spans="1:10">
      <c r="A23">
        <v>485</v>
      </c>
      <c r="B23" s="1">
        <v>54659000</v>
      </c>
      <c r="C23">
        <v>36.380000000000003</v>
      </c>
      <c r="E23" s="1">
        <f t="shared" si="1"/>
        <v>40942586.005964376</v>
      </c>
      <c r="F23">
        <f t="shared" si="2"/>
        <v>29878818.059111375</v>
      </c>
      <c r="G23">
        <f t="shared" si="5"/>
        <v>50685689.474103734</v>
      </c>
      <c r="H23">
        <f t="shared" si="6"/>
        <v>36.120980697290314</v>
      </c>
      <c r="I23">
        <f t="shared" si="7"/>
        <v>7.2692704328587529E-2</v>
      </c>
      <c r="J23">
        <f t="shared" si="7"/>
        <v>7.1198269024103557E-3</v>
      </c>
    </row>
    <row r="24" spans="1:10">
      <c r="A24">
        <v>302.5</v>
      </c>
      <c r="B24" s="1">
        <v>44973000</v>
      </c>
      <c r="C24">
        <v>38.020000000000003</v>
      </c>
      <c r="E24" s="1">
        <f t="shared" si="1"/>
        <v>34106592.182508908</v>
      </c>
      <c r="F24">
        <f t="shared" si="2"/>
        <v>24380064.508930188</v>
      </c>
      <c r="G24">
        <f t="shared" si="5"/>
        <v>41924302.925195724</v>
      </c>
      <c r="H24">
        <f t="shared" si="6"/>
        <v>35.557932186562816</v>
      </c>
      <c r="I24">
        <f t="shared" si="7"/>
        <v>6.7789497583089331E-2</v>
      </c>
      <c r="J24">
        <f t="shared" si="7"/>
        <v>6.4757175524386826E-2</v>
      </c>
    </row>
    <row r="25" spans="1:10">
      <c r="A25">
        <v>188.25</v>
      </c>
      <c r="B25" s="1">
        <v>36724000</v>
      </c>
      <c r="C25">
        <v>39.69</v>
      </c>
      <c r="E25" s="1">
        <f t="shared" si="1"/>
        <v>28777969.989799101</v>
      </c>
      <c r="F25">
        <f t="shared" si="2"/>
        <v>21085331.793036282</v>
      </c>
      <c r="G25">
        <f t="shared" si="5"/>
        <v>35675800.95185256</v>
      </c>
      <c r="H25">
        <f t="shared" si="6"/>
        <v>36.229861789682765</v>
      </c>
      <c r="I25">
        <f t="shared" si="7"/>
        <v>2.8542616494593179E-2</v>
      </c>
      <c r="J25">
        <f t="shared" si="7"/>
        <v>8.7179093230466936E-2</v>
      </c>
    </row>
    <row r="26" spans="1:10">
      <c r="A26">
        <v>117.25</v>
      </c>
      <c r="B26" s="1">
        <v>29714000</v>
      </c>
      <c r="C26">
        <v>41.42</v>
      </c>
      <c r="E26" s="1">
        <f t="shared" si="1"/>
        <v>23120185.937204592</v>
      </c>
      <c r="F26">
        <f t="shared" si="2"/>
        <v>19001571.40082318</v>
      </c>
      <c r="G26">
        <f t="shared" si="5"/>
        <v>29926622.152717043</v>
      </c>
      <c r="H26">
        <f t="shared" si="6"/>
        <v>39.4154401802517</v>
      </c>
      <c r="I26">
        <f t="shared" si="7"/>
        <v>7.1556220204968268E-3</v>
      </c>
      <c r="J26">
        <f t="shared" si="7"/>
        <v>4.839593963660796E-2</v>
      </c>
    </row>
    <row r="27" spans="1:10">
      <c r="A27">
        <v>73</v>
      </c>
      <c r="B27" s="1">
        <v>23833000</v>
      </c>
      <c r="C27">
        <v>43.21</v>
      </c>
      <c r="E27" s="1">
        <f t="shared" si="1"/>
        <v>17363191.87387298</v>
      </c>
      <c r="F27">
        <f t="shared" si="2"/>
        <v>16322416.222110432</v>
      </c>
      <c r="G27">
        <f t="shared" si="5"/>
        <v>23830688.269052207</v>
      </c>
      <c r="H27">
        <f t="shared" si="6"/>
        <v>43.230309874124764</v>
      </c>
      <c r="I27">
        <f t="shared" si="7"/>
        <v>9.6997060705430706E-5</v>
      </c>
      <c r="J27">
        <f t="shared" si="7"/>
        <v>4.7002717252402055E-4</v>
      </c>
    </row>
    <row r="28" spans="1:10">
      <c r="A28">
        <v>45.5</v>
      </c>
      <c r="B28" s="1">
        <v>18941000</v>
      </c>
      <c r="C28">
        <v>45.02</v>
      </c>
      <c r="E28" s="1">
        <f t="shared" si="1"/>
        <v>12990964.854687959</v>
      </c>
      <c r="F28">
        <f t="shared" si="2"/>
        <v>12971577.511214005</v>
      </c>
      <c r="G28">
        <f t="shared" si="5"/>
        <v>18358294.882291511</v>
      </c>
      <c r="H28">
        <f t="shared" si="6"/>
        <v>44.957214792954382</v>
      </c>
      <c r="I28">
        <f t="shared" si="7"/>
        <v>3.076422140903275E-2</v>
      </c>
      <c r="J28">
        <f t="shared" si="7"/>
        <v>1.3946069979036296E-3</v>
      </c>
    </row>
    <row r="29" spans="1:10">
      <c r="A29">
        <v>28.25</v>
      </c>
      <c r="B29" s="1">
        <v>14936000</v>
      </c>
      <c r="C29">
        <v>46.88</v>
      </c>
      <c r="E29" s="1">
        <f t="shared" si="1"/>
        <v>10216119.757861489</v>
      </c>
      <c r="F29">
        <f t="shared" si="2"/>
        <v>10109027.504020892</v>
      </c>
      <c r="G29">
        <f t="shared" si="5"/>
        <v>14372248.953591736</v>
      </c>
      <c r="H29">
        <f t="shared" si="6"/>
        <v>44.698114001151957</v>
      </c>
      <c r="I29">
        <f t="shared" si="7"/>
        <v>3.7744446063756293E-2</v>
      </c>
      <c r="J29">
        <f t="shared" si="7"/>
        <v>4.6541936835495845E-2</v>
      </c>
    </row>
    <row r="30" spans="1:10">
      <c r="A30">
        <v>17.675000000000001</v>
      </c>
      <c r="B30" s="1">
        <v>11635000</v>
      </c>
      <c r="C30">
        <v>48.81</v>
      </c>
      <c r="E30" s="1">
        <f t="shared" si="1"/>
        <v>8206793.7742596073</v>
      </c>
      <c r="F30">
        <f t="shared" si="2"/>
        <v>8305378.8812845889</v>
      </c>
      <c r="G30">
        <f t="shared" si="5"/>
        <v>11676077.355641076</v>
      </c>
      <c r="H30">
        <f t="shared" si="6"/>
        <v>45.342077542339119</v>
      </c>
      <c r="I30">
        <f t="shared" si="7"/>
        <v>3.5304989807543054E-3</v>
      </c>
      <c r="J30">
        <f t="shared" si="7"/>
        <v>7.104942547963293E-2</v>
      </c>
    </row>
    <row r="31" spans="1:10">
      <c r="A31">
        <v>11.025</v>
      </c>
      <c r="B31" s="1">
        <v>8985300</v>
      </c>
      <c r="C31">
        <v>50.79</v>
      </c>
      <c r="E31" s="1">
        <f t="shared" si="1"/>
        <v>6194616.7935178978</v>
      </c>
      <c r="F31">
        <f t="shared" si="2"/>
        <v>7051578.6268942533</v>
      </c>
      <c r="G31">
        <f t="shared" si="5"/>
        <v>9386055.5266739074</v>
      </c>
      <c r="H31">
        <f t="shared" si="6"/>
        <v>48.70158858256228</v>
      </c>
      <c r="I31">
        <f t="shared" si="7"/>
        <v>4.4601240545547441E-2</v>
      </c>
      <c r="J31">
        <f t="shared" si="7"/>
        <v>4.1118555176958435E-2</v>
      </c>
    </row>
    <row r="32" spans="1:10">
      <c r="A32">
        <v>6.85</v>
      </c>
      <c r="B32" s="1">
        <v>6862900</v>
      </c>
      <c r="C32">
        <v>52.8</v>
      </c>
      <c r="E32" s="1">
        <f t="shared" si="1"/>
        <v>4271050.4797726255</v>
      </c>
      <c r="F32">
        <f t="shared" si="2"/>
        <v>5712759.2235397361</v>
      </c>
      <c r="G32">
        <f t="shared" si="5"/>
        <v>7132845.8659152519</v>
      </c>
      <c r="H32">
        <f t="shared" si="6"/>
        <v>53.216976894332738</v>
      </c>
      <c r="I32">
        <f t="shared" si="7"/>
        <v>3.9334081206960893E-2</v>
      </c>
      <c r="J32">
        <f t="shared" si="7"/>
        <v>7.897289665392826E-3</v>
      </c>
    </row>
    <row r="33" spans="1:10">
      <c r="A33">
        <v>4.2750000000000004</v>
      </c>
      <c r="B33" s="1">
        <v>5195100</v>
      </c>
      <c r="C33">
        <v>54.86</v>
      </c>
      <c r="E33" s="1">
        <f t="shared" si="1"/>
        <v>2911708.2970439168</v>
      </c>
      <c r="F33">
        <f t="shared" si="2"/>
        <v>4302511.1262011863</v>
      </c>
      <c r="G33">
        <f t="shared" si="5"/>
        <v>5195156.1283718301</v>
      </c>
      <c r="H33">
        <f t="shared" si="6"/>
        <v>55.911970158233679</v>
      </c>
      <c r="I33">
        <f t="shared" si="7"/>
        <v>1.0804098444707192E-5</v>
      </c>
      <c r="J33">
        <f t="shared" si="7"/>
        <v>1.917554061672766E-2</v>
      </c>
    </row>
    <row r="34" spans="1:10">
      <c r="A34">
        <v>2.6749999999999998</v>
      </c>
      <c r="B34" s="1">
        <v>3880300</v>
      </c>
      <c r="C34">
        <v>56.95</v>
      </c>
      <c r="E34" s="1">
        <f t="shared" si="1"/>
        <v>2116646.2342368062</v>
      </c>
      <c r="F34">
        <f t="shared" si="2"/>
        <v>3158490.8056603302</v>
      </c>
      <c r="G34">
        <f t="shared" si="5"/>
        <v>3802138.2734389994</v>
      </c>
      <c r="H34">
        <f t="shared" si="6"/>
        <v>56.172188583921752</v>
      </c>
      <c r="I34">
        <f t="shared" si="7"/>
        <v>2.014321742159126E-2</v>
      </c>
      <c r="J34">
        <f t="shared" si="7"/>
        <v>1.3657794838950847E-2</v>
      </c>
    </row>
    <row r="35" spans="1:10">
      <c r="A35">
        <v>1.66</v>
      </c>
      <c r="B35" s="1">
        <v>2858400</v>
      </c>
      <c r="C35">
        <v>59.04</v>
      </c>
      <c r="E35" s="1">
        <f t="shared" si="1"/>
        <v>1589506.1550514239</v>
      </c>
      <c r="F35">
        <f t="shared" si="2"/>
        <v>2375633.1215070998</v>
      </c>
      <c r="G35">
        <f t="shared" si="5"/>
        <v>2858349.619089297</v>
      </c>
      <c r="H35">
        <f t="shared" si="6"/>
        <v>56.214018728229107</v>
      </c>
      <c r="I35">
        <f t="shared" si="7"/>
        <v>1.7625563498104204E-5</v>
      </c>
      <c r="J35">
        <f t="shared" si="7"/>
        <v>4.7865536445983951E-2</v>
      </c>
    </row>
    <row r="36" spans="1:10">
      <c r="A36">
        <v>1.0349999999999999</v>
      </c>
      <c r="B36" s="1">
        <v>2072600</v>
      </c>
      <c r="C36">
        <v>61.15</v>
      </c>
      <c r="E36" s="1">
        <f t="shared" si="1"/>
        <v>1138735.5133036205</v>
      </c>
      <c r="F36">
        <f t="shared" si="2"/>
        <v>1843556.7996933451</v>
      </c>
      <c r="G36">
        <f t="shared" si="5"/>
        <v>2166891.8392375815</v>
      </c>
      <c r="H36">
        <f t="shared" si="6"/>
        <v>58.297038820219193</v>
      </c>
      <c r="I36">
        <f t="shared" si="7"/>
        <v>4.5494470345257873E-2</v>
      </c>
      <c r="J36">
        <f t="shared" si="7"/>
        <v>4.6655129677527489E-2</v>
      </c>
    </row>
    <row r="37" spans="1:10">
      <c r="A37">
        <v>0.64500000000000002</v>
      </c>
      <c r="B37" s="1">
        <v>1480600</v>
      </c>
      <c r="C37">
        <v>63.22</v>
      </c>
      <c r="E37" s="1">
        <f t="shared" si="1"/>
        <v>751686.51487324247</v>
      </c>
      <c r="F37">
        <f t="shared" si="2"/>
        <v>1391398.8365182574</v>
      </c>
      <c r="G37">
        <f t="shared" si="5"/>
        <v>1581462.4051512075</v>
      </c>
      <c r="H37">
        <f t="shared" si="6"/>
        <v>61.620397314339918</v>
      </c>
      <c r="I37">
        <f t="shared" si="7"/>
        <v>6.8122656457657346E-2</v>
      </c>
      <c r="J37">
        <f t="shared" si="7"/>
        <v>2.5302162063588748E-2</v>
      </c>
    </row>
    <row r="38" spans="1:10">
      <c r="A38">
        <v>0.40250000000000002</v>
      </c>
      <c r="B38" s="1">
        <v>1056300</v>
      </c>
      <c r="C38">
        <v>65.12</v>
      </c>
      <c r="E38" s="1">
        <f t="shared" si="1"/>
        <v>492694.80376482563</v>
      </c>
      <c r="F38">
        <f t="shared" si="2"/>
        <v>999121.41949731647</v>
      </c>
      <c r="G38">
        <f t="shared" si="5"/>
        <v>1113998.1061721751</v>
      </c>
      <c r="H38">
        <f t="shared" si="6"/>
        <v>63.75080052769286</v>
      </c>
      <c r="I38">
        <f t="shared" si="7"/>
        <v>5.4622840265242022E-2</v>
      </c>
      <c r="J38">
        <f t="shared" si="7"/>
        <v>2.1025790422407011E-2</v>
      </c>
    </row>
    <row r="39" spans="1:10">
      <c r="A39">
        <v>0.25</v>
      </c>
      <c r="B39">
        <v>753890</v>
      </c>
      <c r="C39">
        <v>66.930000000000007</v>
      </c>
      <c r="E39" s="1">
        <f t="shared" si="1"/>
        <v>343567.30126804527</v>
      </c>
      <c r="F39">
        <f t="shared" si="2"/>
        <v>704425.20700410253</v>
      </c>
      <c r="G39">
        <f t="shared" si="5"/>
        <v>783743.17398200068</v>
      </c>
      <c r="H39">
        <f t="shared" si="6"/>
        <v>64.000251550856646</v>
      </c>
      <c r="I39">
        <f t="shared" si="7"/>
        <v>3.9598845961613338E-2</v>
      </c>
      <c r="J39">
        <f t="shared" si="7"/>
        <v>4.377332211479696E-2</v>
      </c>
    </row>
    <row r="40" spans="1:10">
      <c r="A40">
        <v>50</v>
      </c>
      <c r="B40" s="1">
        <v>21487000</v>
      </c>
      <c r="C40">
        <v>45.62</v>
      </c>
      <c r="E40" s="1">
        <f t="shared" si="1"/>
        <v>13716975.146648506</v>
      </c>
      <c r="F40">
        <f t="shared" si="2"/>
        <v>13635915.70813127</v>
      </c>
      <c r="G40">
        <f t="shared" si="5"/>
        <v>19341499.537859879</v>
      </c>
      <c r="H40">
        <f t="shared" si="6"/>
        <v>44.830206242344254</v>
      </c>
      <c r="I40">
        <f t="shared" si="7"/>
        <v>9.9851094249551853E-2</v>
      </c>
      <c r="J40">
        <f t="shared" si="7"/>
        <v>1.7312445367289434E-2</v>
      </c>
    </row>
    <row r="41" spans="1:10">
      <c r="A41">
        <v>31.2</v>
      </c>
      <c r="B41" s="1">
        <v>16851000</v>
      </c>
      <c r="C41">
        <v>47.88</v>
      </c>
      <c r="E41" s="1">
        <f t="shared" si="1"/>
        <v>10698897.667268127</v>
      </c>
      <c r="F41">
        <f t="shared" si="2"/>
        <v>10619593.642686298</v>
      </c>
      <c r="G41">
        <f t="shared" si="5"/>
        <v>15074554.070700023</v>
      </c>
      <c r="H41">
        <f t="shared" si="6"/>
        <v>44.78686273423952</v>
      </c>
      <c r="I41">
        <f t="shared" si="7"/>
        <v>0.10542080169129291</v>
      </c>
      <c r="J41">
        <f t="shared" si="7"/>
        <v>6.4601864364254025E-2</v>
      </c>
    </row>
    <row r="42" spans="1:10">
      <c r="A42">
        <v>19.399999999999999</v>
      </c>
      <c r="B42" s="1">
        <v>13060000</v>
      </c>
      <c r="C42">
        <v>49.89</v>
      </c>
      <c r="E42" s="1">
        <f t="shared" si="1"/>
        <v>8592750.3292845637</v>
      </c>
      <c r="F42">
        <f t="shared" si="2"/>
        <v>8595930.0780301653</v>
      </c>
      <c r="G42">
        <f t="shared" si="5"/>
        <v>12154232.683629341</v>
      </c>
      <c r="H42">
        <f t="shared" si="6"/>
        <v>45.010599195321547</v>
      </c>
      <c r="I42">
        <f t="shared" si="7"/>
        <v>6.9354312126390399E-2</v>
      </c>
      <c r="J42">
        <f t="shared" si="7"/>
        <v>9.7803183096381113E-2</v>
      </c>
    </row>
    <row r="43" spans="1:10">
      <c r="A43">
        <v>12.1</v>
      </c>
      <c r="B43" s="1">
        <v>10011000</v>
      </c>
      <c r="C43">
        <v>51.81</v>
      </c>
      <c r="E43" s="1">
        <f t="shared" si="1"/>
        <v>6597324.2590031549</v>
      </c>
      <c r="F43">
        <f t="shared" si="2"/>
        <v>7290434.0757932309</v>
      </c>
      <c r="G43">
        <f t="shared" si="5"/>
        <v>9832350.5018850211</v>
      </c>
      <c r="H43">
        <f t="shared" si="6"/>
        <v>47.857145381545457</v>
      </c>
      <c r="I43">
        <f t="shared" si="7"/>
        <v>1.7845319959542392E-2</v>
      </c>
      <c r="J43">
        <f t="shared" si="7"/>
        <v>7.6295205914969008E-2</v>
      </c>
    </row>
    <row r="44" spans="1:10">
      <c r="A44">
        <v>7.53</v>
      </c>
      <c r="B44" s="1">
        <v>7608600</v>
      </c>
      <c r="C44">
        <v>53.72</v>
      </c>
      <c r="E44" s="1">
        <f t="shared" si="1"/>
        <v>4620066.5897930218</v>
      </c>
      <c r="F44">
        <f t="shared" si="2"/>
        <v>5995864.367415864</v>
      </c>
      <c r="G44">
        <f t="shared" si="5"/>
        <v>7569372.814610796</v>
      </c>
      <c r="H44">
        <f t="shared" si="6"/>
        <v>52.38423089843721</v>
      </c>
      <c r="I44">
        <f t="shared" si="7"/>
        <v>5.1556377505985271E-3</v>
      </c>
      <c r="J44">
        <f t="shared" si="7"/>
        <v>2.4865396529463686E-2</v>
      </c>
    </row>
    <row r="45" spans="1:10">
      <c r="A45">
        <v>4.6900000000000004</v>
      </c>
      <c r="B45" s="1">
        <v>5726300</v>
      </c>
      <c r="C45">
        <v>55.64</v>
      </c>
      <c r="E45" s="1">
        <f t="shared" si="1"/>
        <v>3127880.8190696849</v>
      </c>
      <c r="F45">
        <f t="shared" si="2"/>
        <v>4568487.1922353553</v>
      </c>
      <c r="G45">
        <f t="shared" si="5"/>
        <v>5536669.9056312293</v>
      </c>
      <c r="H45">
        <f t="shared" si="6"/>
        <v>55.60194378866538</v>
      </c>
      <c r="I45">
        <f t="shared" si="7"/>
        <v>3.3115640879585545E-2</v>
      </c>
      <c r="J45">
        <f t="shared" si="7"/>
        <v>6.8397216633033994E-4</v>
      </c>
    </row>
    <row r="46" spans="1:10">
      <c r="A46">
        <v>2.92</v>
      </c>
      <c r="B46" s="1">
        <v>4260200</v>
      </c>
      <c r="C46">
        <v>57.56</v>
      </c>
      <c r="E46" s="1">
        <f t="shared" si="1"/>
        <v>2235336.7566711688</v>
      </c>
      <c r="F46">
        <f t="shared" si="2"/>
        <v>3343117.7616873197</v>
      </c>
      <c r="G46">
        <f t="shared" si="5"/>
        <v>4021587.5949970819</v>
      </c>
      <c r="H46">
        <f t="shared" si="6"/>
        <v>56.231794079058517</v>
      </c>
      <c r="I46">
        <f t="shared" si="7"/>
        <v>5.6009672081807918E-2</v>
      </c>
      <c r="J46">
        <f t="shared" si="7"/>
        <v>2.3075154985084875E-2</v>
      </c>
    </row>
    <row r="47" spans="1:10">
      <c r="A47">
        <v>1.82</v>
      </c>
      <c r="B47" s="1">
        <v>3132400</v>
      </c>
      <c r="C47">
        <v>59.48</v>
      </c>
      <c r="E47" s="1">
        <f t="shared" si="1"/>
        <v>1681865.4985662682</v>
      </c>
      <c r="F47">
        <f t="shared" si="2"/>
        <v>2501162.8422383261</v>
      </c>
      <c r="G47">
        <f t="shared" si="5"/>
        <v>3014048.2940160837</v>
      </c>
      <c r="H47">
        <f t="shared" si="6"/>
        <v>56.081794839415679</v>
      </c>
      <c r="I47">
        <f t="shared" si="7"/>
        <v>3.7783075591851713E-2</v>
      </c>
      <c r="J47">
        <f t="shared" si="7"/>
        <v>5.7131895773105554E-2</v>
      </c>
    </row>
    <row r="48" spans="1:10">
      <c r="A48">
        <v>1.1299999999999999</v>
      </c>
      <c r="B48" s="1">
        <v>2276800</v>
      </c>
      <c r="C48">
        <v>61.38</v>
      </c>
      <c r="E48" s="1">
        <f t="shared" si="1"/>
        <v>1219796.5516015808</v>
      </c>
      <c r="F48">
        <f t="shared" si="2"/>
        <v>1933125.4340937806</v>
      </c>
      <c r="G48">
        <f t="shared" si="5"/>
        <v>2285799.1099918154</v>
      </c>
      <c r="H48">
        <f t="shared" si="6"/>
        <v>57.748193049380795</v>
      </c>
      <c r="I48">
        <f t="shared" si="7"/>
        <v>3.9525254707551858E-3</v>
      </c>
      <c r="J48">
        <f t="shared" si="7"/>
        <v>5.9169223698585981E-2</v>
      </c>
    </row>
    <row r="49" spans="1:10">
      <c r="A49">
        <v>0.70699999999999996</v>
      </c>
      <c r="B49" s="1">
        <v>1640400</v>
      </c>
      <c r="C49">
        <v>63.26</v>
      </c>
      <c r="E49" s="1">
        <f t="shared" si="1"/>
        <v>818008.68942559871</v>
      </c>
      <c r="F49">
        <f t="shared" si="2"/>
        <v>1475791.0682528273</v>
      </c>
      <c r="G49">
        <f t="shared" si="5"/>
        <v>1687334.4342810665</v>
      </c>
      <c r="H49">
        <f t="shared" si="6"/>
        <v>61.00105899712343</v>
      </c>
      <c r="I49">
        <f t="shared" si="7"/>
        <v>2.8611579054539458E-2</v>
      </c>
      <c r="J49">
        <f t="shared" si="7"/>
        <v>3.5708836593053565E-2</v>
      </c>
    </row>
    <row r="50" spans="1:10">
      <c r="A50">
        <v>0.441</v>
      </c>
      <c r="B50" s="1">
        <v>1170700</v>
      </c>
      <c r="C50">
        <v>65.069999999999993</v>
      </c>
      <c r="E50" s="1">
        <f t="shared" si="1"/>
        <v>532546.25611290801</v>
      </c>
      <c r="F50">
        <f t="shared" si="2"/>
        <v>1068265.9138263445</v>
      </c>
      <c r="G50">
        <f t="shared" si="5"/>
        <v>1193648.8501829631</v>
      </c>
      <c r="H50">
        <f t="shared" si="6"/>
        <v>63.503070633910369</v>
      </c>
      <c r="I50">
        <f t="shared" si="7"/>
        <v>1.9602673770362237E-2</v>
      </c>
      <c r="J50">
        <f t="shared" si="7"/>
        <v>2.4080672600117176E-2</v>
      </c>
    </row>
    <row r="51" spans="1:10">
      <c r="A51">
        <v>0.27400000000000002</v>
      </c>
      <c r="B51">
        <v>827640</v>
      </c>
      <c r="C51">
        <v>66.81</v>
      </c>
      <c r="E51" s="1">
        <f t="shared" si="1"/>
        <v>366391.66369694547</v>
      </c>
      <c r="F51">
        <f t="shared" si="2"/>
        <v>752497.94129270897</v>
      </c>
      <c r="G51">
        <f t="shared" si="5"/>
        <v>836956.39245804248</v>
      </c>
      <c r="H51">
        <f t="shared" si="6"/>
        <v>64.038523635309133</v>
      </c>
      <c r="I51">
        <f t="shared" si="7"/>
        <v>1.1256575876036054E-2</v>
      </c>
      <c r="J51">
        <f t="shared" si="7"/>
        <v>4.1482957112571009E-2</v>
      </c>
    </row>
    <row r="52" spans="1:10">
      <c r="A52">
        <v>0.17100000000000001</v>
      </c>
      <c r="B52">
        <v>579450</v>
      </c>
      <c r="C52">
        <v>68.459999999999994</v>
      </c>
      <c r="E52" s="1">
        <f t="shared" si="1"/>
        <v>264465.90179348888</v>
      </c>
      <c r="F52">
        <f t="shared" si="2"/>
        <v>543497.05514014978</v>
      </c>
      <c r="G52">
        <f t="shared" si="5"/>
        <v>604426.39101668808</v>
      </c>
      <c r="H52">
        <f t="shared" si="6"/>
        <v>64.052425570622674</v>
      </c>
      <c r="I52">
        <f t="shared" si="7"/>
        <v>4.3103617252028791E-2</v>
      </c>
      <c r="J52">
        <f t="shared" si="7"/>
        <v>6.438174743466725E-2</v>
      </c>
    </row>
    <row r="53" spans="1:10">
      <c r="A53">
        <v>0.107</v>
      </c>
      <c r="B53">
        <v>401030</v>
      </c>
      <c r="C53">
        <v>70.05</v>
      </c>
      <c r="E53" s="1">
        <f t="shared" si="1"/>
        <v>181176.2513843193</v>
      </c>
      <c r="F53">
        <f t="shared" si="2"/>
        <v>404193.82729083562</v>
      </c>
      <c r="G53">
        <f t="shared" si="5"/>
        <v>442941.85181092104</v>
      </c>
      <c r="H53">
        <f t="shared" si="6"/>
        <v>65.85612057034237</v>
      </c>
      <c r="I53">
        <f t="shared" si="7"/>
        <v>0.10451051495130299</v>
      </c>
      <c r="J53">
        <f t="shared" si="7"/>
        <v>5.9869799138581412E-2</v>
      </c>
    </row>
    <row r="54" spans="1:10">
      <c r="A54">
        <v>6.6400000000000001E-2</v>
      </c>
      <c r="B54">
        <v>273990</v>
      </c>
      <c r="C54">
        <v>71.58</v>
      </c>
      <c r="E54" s="1">
        <f t="shared" si="1"/>
        <v>109335.08755382836</v>
      </c>
      <c r="F54">
        <f t="shared" si="2"/>
        <v>293573.72834894649</v>
      </c>
      <c r="G54">
        <f t="shared" si="5"/>
        <v>313272.55760296708</v>
      </c>
      <c r="H54">
        <f t="shared" si="6"/>
        <v>69.573258494874281</v>
      </c>
      <c r="I54">
        <f t="shared" si="7"/>
        <v>0.14337223111415409</v>
      </c>
      <c r="J54">
        <f t="shared" si="7"/>
        <v>2.8034946984153635E-2</v>
      </c>
    </row>
    <row r="55" spans="1:10">
      <c r="A55">
        <v>4.1399999999999999E-2</v>
      </c>
      <c r="B55">
        <v>184360</v>
      </c>
      <c r="C55">
        <v>73.05</v>
      </c>
      <c r="E55" s="1">
        <f t="shared" si="1"/>
        <v>61946.040647330512</v>
      </c>
      <c r="F55">
        <f t="shared" si="2"/>
        <v>203484.00405670152</v>
      </c>
      <c r="G55">
        <f t="shared" si="5"/>
        <v>212704.14161183708</v>
      </c>
      <c r="H55">
        <f t="shared" si="6"/>
        <v>73.068331207016485</v>
      </c>
      <c r="I55">
        <f t="shared" si="7"/>
        <v>0.15374344549705513</v>
      </c>
      <c r="J55">
        <f t="shared" si="7"/>
        <v>2.509405477958574E-4</v>
      </c>
    </row>
    <row r="56" spans="1:10">
      <c r="A56">
        <v>2.58E-2</v>
      </c>
      <c r="B56">
        <v>123690</v>
      </c>
      <c r="C56">
        <v>74.459999999999994</v>
      </c>
      <c r="E56" s="1">
        <f t="shared" si="1"/>
        <v>36486.586753553122</v>
      </c>
      <c r="F56">
        <f t="shared" si="2"/>
        <v>136421.31215276694</v>
      </c>
      <c r="G56">
        <f t="shared" si="5"/>
        <v>141216.30721133886</v>
      </c>
      <c r="H56">
        <f t="shared" si="6"/>
        <v>75.026411962415324</v>
      </c>
      <c r="I56">
        <f t="shared" si="7"/>
        <v>0.14169542575259814</v>
      </c>
      <c r="J56">
        <f t="shared" si="7"/>
        <v>7.6069293904825431E-3</v>
      </c>
    </row>
    <row r="57" spans="1:10">
      <c r="A57">
        <v>1.61E-2</v>
      </c>
      <c r="B57">
        <v>83221</v>
      </c>
      <c r="C57">
        <v>75.760000000000005</v>
      </c>
      <c r="E57" s="1">
        <f t="shared" si="1"/>
        <v>23095.039511766161</v>
      </c>
      <c r="F57">
        <f t="shared" si="2"/>
        <v>91397.441934747694</v>
      </c>
      <c r="G57">
        <f t="shared" si="5"/>
        <v>94270.213971676203</v>
      </c>
      <c r="H57">
        <f t="shared" si="6"/>
        <v>75.818895285452996</v>
      </c>
      <c r="I57">
        <f t="shared" si="7"/>
        <v>0.1327695410013843</v>
      </c>
      <c r="J57">
        <f t="shared" si="7"/>
        <v>7.7739289140695239E-4</v>
      </c>
    </row>
    <row r="58" spans="1:10">
      <c r="A58">
        <v>0.01</v>
      </c>
      <c r="B58">
        <v>54942</v>
      </c>
      <c r="C58">
        <v>77.040000000000006</v>
      </c>
      <c r="E58" s="1">
        <f t="shared" si="1"/>
        <v>14462.741530718731</v>
      </c>
      <c r="F58">
        <f t="shared" si="2"/>
        <v>61571.775550902734</v>
      </c>
      <c r="G58">
        <f t="shared" si="5"/>
        <v>63247.56467307749</v>
      </c>
      <c r="H58">
        <f t="shared" si="6"/>
        <v>76.781291857934562</v>
      </c>
      <c r="I58">
        <f t="shared" si="7"/>
        <v>0.15116968208433421</v>
      </c>
      <c r="J58">
        <f t="shared" si="7"/>
        <v>3.3581015325213422E-3</v>
      </c>
    </row>
    <row r="59" spans="1:10">
      <c r="A59">
        <v>2.5</v>
      </c>
      <c r="B59" s="1">
        <v>3997600</v>
      </c>
      <c r="C59">
        <v>59.7</v>
      </c>
      <c r="E59" s="1">
        <f t="shared" si="1"/>
        <v>2031500.4980742231</v>
      </c>
      <c r="F59">
        <f t="shared" si="2"/>
        <v>3025369.5673997006</v>
      </c>
      <c r="G59">
        <f t="shared" si="5"/>
        <v>3644153.5770359719</v>
      </c>
      <c r="H59">
        <f t="shared" si="6"/>
        <v>56.1190984462853</v>
      </c>
      <c r="I59">
        <f t="shared" si="7"/>
        <v>8.8414654533727252E-2</v>
      </c>
      <c r="J59">
        <f t="shared" si="7"/>
        <v>5.9981600564735393E-2</v>
      </c>
    </row>
    <row r="60" spans="1:10">
      <c r="A60">
        <v>1.56</v>
      </c>
      <c r="B60" s="1">
        <v>3281300</v>
      </c>
      <c r="C60">
        <v>61.17</v>
      </c>
      <c r="E60" s="1">
        <f t="shared" si="1"/>
        <v>1528280.8368284577</v>
      </c>
      <c r="F60">
        <f t="shared" si="2"/>
        <v>2296188.2403207198</v>
      </c>
      <c r="G60">
        <f t="shared" si="5"/>
        <v>2758282.5727623072</v>
      </c>
      <c r="H60">
        <f t="shared" si="6"/>
        <v>56.353337111952015</v>
      </c>
      <c r="I60">
        <f t="shared" si="7"/>
        <v>0.15939335849745306</v>
      </c>
      <c r="J60">
        <f t="shared" si="7"/>
        <v>7.8742241099362204E-2</v>
      </c>
    </row>
    <row r="61" spans="1:10">
      <c r="A61">
        <v>0.97</v>
      </c>
      <c r="B61" s="1">
        <v>2397100</v>
      </c>
      <c r="C61">
        <v>62.86</v>
      </c>
      <c r="E61" s="1">
        <f t="shared" si="1"/>
        <v>1080122.1454994343</v>
      </c>
      <c r="F61">
        <f t="shared" si="2"/>
        <v>1778880.0376693145</v>
      </c>
      <c r="G61">
        <f t="shared" si="5"/>
        <v>2081124.2244557827</v>
      </c>
      <c r="H61">
        <f t="shared" si="6"/>
        <v>58.734201213318805</v>
      </c>
      <c r="I61">
        <f t="shared" si="7"/>
        <v>0.13181585062960133</v>
      </c>
      <c r="J61">
        <f t="shared" si="7"/>
        <v>6.5634724573356576E-2</v>
      </c>
    </row>
    <row r="62" spans="1:10">
      <c r="A62">
        <v>0.60499999999999998</v>
      </c>
      <c r="B62" s="1">
        <v>1712200</v>
      </c>
      <c r="C62">
        <v>65.12</v>
      </c>
      <c r="E62" s="1">
        <f t="shared" si="1"/>
        <v>708465.74022862839</v>
      </c>
      <c r="F62">
        <f t="shared" si="2"/>
        <v>1333713.5377869897</v>
      </c>
      <c r="G62">
        <f t="shared" si="5"/>
        <v>1510203.7961659301</v>
      </c>
      <c r="H62">
        <f t="shared" si="6"/>
        <v>62.02285675307342</v>
      </c>
      <c r="I62">
        <f t="shared" si="7"/>
        <v>0.11797465473313275</v>
      </c>
      <c r="J62">
        <f t="shared" si="7"/>
        <v>4.7560553546169913E-2</v>
      </c>
    </row>
    <row r="63" spans="1:10">
      <c r="A63">
        <v>0.3765</v>
      </c>
      <c r="B63" s="1">
        <v>1210100</v>
      </c>
      <c r="C63">
        <v>67.010000000000005</v>
      </c>
      <c r="E63" s="1">
        <f t="shared" si="1"/>
        <v>466301.33094545122</v>
      </c>
      <c r="F63">
        <f t="shared" si="2"/>
        <v>951054.81171363452</v>
      </c>
      <c r="G63">
        <f t="shared" si="5"/>
        <v>1059217.7236645713</v>
      </c>
      <c r="H63">
        <f t="shared" si="6"/>
        <v>63.881327824740232</v>
      </c>
      <c r="I63">
        <f t="shared" si="7"/>
        <v>0.12468579153411181</v>
      </c>
      <c r="J63">
        <f t="shared" si="7"/>
        <v>4.6689631029096741E-2</v>
      </c>
    </row>
    <row r="64" spans="1:10">
      <c r="A64">
        <v>0.23449999999999999</v>
      </c>
      <c r="B64">
        <v>846580</v>
      </c>
      <c r="C64">
        <v>68.66</v>
      </c>
      <c r="E64" s="1">
        <f t="shared" si="1"/>
        <v>328747.20476793405</v>
      </c>
      <c r="F64">
        <f t="shared" si="2"/>
        <v>673165.06154801021</v>
      </c>
      <c r="G64">
        <f t="shared" si="5"/>
        <v>749150.13497406943</v>
      </c>
      <c r="H64">
        <f t="shared" si="6"/>
        <v>63.970945588859394</v>
      </c>
      <c r="I64">
        <f t="shared" si="7"/>
        <v>0.11508642423153224</v>
      </c>
      <c r="J64">
        <f t="shared" si="7"/>
        <v>6.829383063123512E-2</v>
      </c>
    </row>
    <row r="65" spans="1:10">
      <c r="A65">
        <v>0.14599999999999999</v>
      </c>
      <c r="B65">
        <v>587020</v>
      </c>
      <c r="C65">
        <v>70.209999999999994</v>
      </c>
      <c r="E65" s="1">
        <f t="shared" si="1"/>
        <v>235403.08417974543</v>
      </c>
      <c r="F65">
        <f t="shared" si="2"/>
        <v>491138.09960112354</v>
      </c>
      <c r="G65">
        <f t="shared" si="5"/>
        <v>544638.63700727245</v>
      </c>
      <c r="H65">
        <f t="shared" si="6"/>
        <v>64.391543570526579</v>
      </c>
      <c r="I65">
        <f t="shared" si="7"/>
        <v>7.2197477075274352E-2</v>
      </c>
      <c r="J65">
        <f t="shared" si="7"/>
        <v>8.2872189566634599E-2</v>
      </c>
    </row>
    <row r="66" spans="1:10">
      <c r="A66">
        <v>9.0999999999999998E-2</v>
      </c>
      <c r="B66">
        <v>403830</v>
      </c>
      <c r="C66">
        <v>71.67</v>
      </c>
      <c r="E66" s="1">
        <f t="shared" ref="E66:E96" si="8">($M$1*A66^2*$O$1^2)/(1+A66^2*$O$1^2)+($M$2*A66^2*$O$2^2)/(1+A66^2*$O$2^2)+($M$3*A66^2*$O$3^2)/(1+A66^2*$O$3^2)+($M$4*A66^2*$O$4^2)/(1+A66^2*$O$4^2)+($M$5*A66^2*$O$5^2)/(1+A66^2*$O$5^2)+($M$6*A66^2*$O$6^2)/(1+A66^2*$O$6^2)+($M$7*A66^2*$O$7^2)/(1+A66^2*$O$7^2)+($M$8*A66^2*$O$8^2)/(1+A66^2*$O$8^2)+($M$9*A66^2*$O$9^2)/(1+A66^2*$O$9^2)+($M$10*A66^2*$O$10^2)/(1+A66^2*$O$10^2)</f>
        <v>154705.96133467508</v>
      </c>
      <c r="F66">
        <f t="shared" ref="F66:F96" si="9">($M$1*A66*$O$1)/(1+A66^2*$O$1^2)+($M$2*A66*$O$2)/(1+A66^2*$O$2^2)+($M$3*A66*$O$3)/(1+A66^2*$O$3^2)+($M$4*A66*$O$4)/(1+A66^2*$O$4^2)+($M$5*A66*$O$5)/(1+A66^2*$O$5^2)+($M$6*A66*$O$6)/(1+A66^2*$O$6^2)+($M$7*A66*$O$7)/(1+A66^2*$O$7^2)+($M$8*A66*$O$8)/(1+A66^2*$O$8^2)+($M$9*A66*$O$9)/(1+A66^2*$O$9^2)+($M$10*A66*$O$10)/(1+A66^2*$O$10^2)</f>
        <v>364350.78615062026</v>
      </c>
      <c r="G66">
        <f t="shared" si="5"/>
        <v>395835.10435667651</v>
      </c>
      <c r="H66">
        <f t="shared" si="6"/>
        <v>66.993574058146706</v>
      </c>
      <c r="I66">
        <f t="shared" si="7"/>
        <v>1.9797676357188633E-2</v>
      </c>
      <c r="J66">
        <f t="shared" si="7"/>
        <v>6.5249420145853151E-2</v>
      </c>
    </row>
    <row r="67" spans="1:10">
      <c r="A67">
        <v>5.6500000000000002E-2</v>
      </c>
      <c r="B67">
        <v>275630</v>
      </c>
      <c r="C67">
        <v>73.05</v>
      </c>
      <c r="E67" s="1">
        <f t="shared" si="8"/>
        <v>90224.750800993512</v>
      </c>
      <c r="F67">
        <f t="shared" si="9"/>
        <v>260445.66248255156</v>
      </c>
      <c r="G67">
        <f t="shared" ref="G67:G96" si="10">(E67^2+F67^2)^0.5</f>
        <v>275631.00109217857</v>
      </c>
      <c r="H67">
        <f t="shared" ref="H67:H96" si="11">DEGREES(ATAN(F67/E67))</f>
        <v>70.892662632335941</v>
      </c>
      <c r="I67">
        <f t="shared" ref="I67:J96" si="12">ABS((G67-B67)/B67)</f>
        <v>3.6320145795901568E-6</v>
      </c>
      <c r="J67">
        <f t="shared" si="12"/>
        <v>2.9532339050842654E-2</v>
      </c>
    </row>
    <row r="68" spans="1:10">
      <c r="A68">
        <v>3.5349999999999999E-2</v>
      </c>
      <c r="B68">
        <v>186740</v>
      </c>
      <c r="C68">
        <v>74.349999999999994</v>
      </c>
      <c r="E68" s="1">
        <f t="shared" si="8"/>
        <v>51463.248091677749</v>
      </c>
      <c r="F68">
        <f t="shared" si="9"/>
        <v>178400.1537317539</v>
      </c>
      <c r="G68">
        <f t="shared" si="10"/>
        <v>185674.66374187675</v>
      </c>
      <c r="H68">
        <f t="shared" si="11"/>
        <v>73.908689906877896</v>
      </c>
      <c r="I68">
        <f t="shared" si="12"/>
        <v>5.704917308146356E-3</v>
      </c>
      <c r="J68">
        <f t="shared" si="12"/>
        <v>5.9355762356704525E-3</v>
      </c>
    </row>
    <row r="69" spans="1:10">
      <c r="A69">
        <v>2.205E-2</v>
      </c>
      <c r="B69">
        <v>125650</v>
      </c>
      <c r="C69">
        <v>75.58</v>
      </c>
      <c r="E69" s="1">
        <f t="shared" si="8"/>
        <v>31157.375406627601</v>
      </c>
      <c r="F69">
        <f t="shared" si="9"/>
        <v>119265.59678256221</v>
      </c>
      <c r="G69">
        <f t="shared" si="10"/>
        <v>123268.26281784876</v>
      </c>
      <c r="H69">
        <f t="shared" si="11"/>
        <v>75.359062025449603</v>
      </c>
      <c r="I69">
        <f t="shared" si="12"/>
        <v>1.895532974254863E-2</v>
      </c>
      <c r="J69">
        <f t="shared" si="12"/>
        <v>2.9232333229742683E-3</v>
      </c>
    </row>
    <row r="70" spans="1:10">
      <c r="A70">
        <v>1.37E-2</v>
      </c>
      <c r="B70">
        <v>83943</v>
      </c>
      <c r="C70">
        <v>76.760000000000005</v>
      </c>
      <c r="E70" s="1">
        <f t="shared" si="8"/>
        <v>19821.053558198593</v>
      </c>
      <c r="F70">
        <f t="shared" si="9"/>
        <v>79891.778926772036</v>
      </c>
      <c r="G70">
        <f t="shared" si="10"/>
        <v>82313.853659278961</v>
      </c>
      <c r="H70">
        <f t="shared" si="11"/>
        <v>76.066325975301282</v>
      </c>
      <c r="I70">
        <f t="shared" si="12"/>
        <v>1.9407768851733193E-2</v>
      </c>
      <c r="J70">
        <f t="shared" si="12"/>
        <v>9.0369205927400033E-3</v>
      </c>
    </row>
    <row r="71" spans="1:10">
      <c r="A71">
        <v>8.5500000000000003E-3</v>
      </c>
      <c r="B71">
        <v>55629</v>
      </c>
      <c r="C71">
        <v>77.900000000000006</v>
      </c>
      <c r="E71" s="1">
        <f t="shared" si="8"/>
        <v>12209.959568461896</v>
      </c>
      <c r="F71">
        <f t="shared" si="9"/>
        <v>54044.52897662839</v>
      </c>
      <c r="G71">
        <f t="shared" si="10"/>
        <v>55406.626182877255</v>
      </c>
      <c r="H71">
        <f t="shared" si="11"/>
        <v>77.269232765310846</v>
      </c>
      <c r="I71">
        <f t="shared" si="12"/>
        <v>3.9974440871262309E-3</v>
      </c>
      <c r="J71">
        <f t="shared" si="12"/>
        <v>8.0971403682818903E-3</v>
      </c>
    </row>
    <row r="72" spans="1:10">
      <c r="A72">
        <v>5.3499999999999997E-3</v>
      </c>
      <c r="B72">
        <v>36525</v>
      </c>
      <c r="C72">
        <v>79.03</v>
      </c>
      <c r="E72" s="1">
        <f t="shared" si="8"/>
        <v>7073.4665756967415</v>
      </c>
      <c r="F72">
        <f t="shared" si="9"/>
        <v>36148.319185537279</v>
      </c>
      <c r="G72">
        <f t="shared" si="10"/>
        <v>36833.882626421306</v>
      </c>
      <c r="H72">
        <f t="shared" si="11"/>
        <v>78.928317646850658</v>
      </c>
      <c r="I72">
        <f t="shared" si="12"/>
        <v>8.4567454187900268E-3</v>
      </c>
      <c r="J72">
        <f t="shared" si="12"/>
        <v>1.2866298007002774E-3</v>
      </c>
    </row>
    <row r="73" spans="1:10">
      <c r="A73">
        <v>3.32E-3</v>
      </c>
      <c r="B73">
        <v>23697</v>
      </c>
      <c r="C73">
        <v>80.14</v>
      </c>
      <c r="E73" s="1">
        <f t="shared" si="8"/>
        <v>4107.3712792603155</v>
      </c>
      <c r="F73">
        <f t="shared" si="9"/>
        <v>23548.361380338814</v>
      </c>
      <c r="G73">
        <f t="shared" si="10"/>
        <v>23903.887184404237</v>
      </c>
      <c r="H73">
        <f t="shared" si="11"/>
        <v>80.105845692773826</v>
      </c>
      <c r="I73">
        <f t="shared" si="12"/>
        <v>8.7305221928614136E-3</v>
      </c>
      <c r="J73">
        <f t="shared" si="12"/>
        <v>4.2618302004210503E-4</v>
      </c>
    </row>
    <row r="74" spans="1:10">
      <c r="A74">
        <v>2.0699999999999998E-3</v>
      </c>
      <c r="B74">
        <v>15161</v>
      </c>
      <c r="C74">
        <v>81.3</v>
      </c>
      <c r="E74" s="1">
        <f t="shared" si="8"/>
        <v>2595.2915984128058</v>
      </c>
      <c r="F74">
        <f t="shared" si="9"/>
        <v>15335.105066633909</v>
      </c>
      <c r="G74">
        <f t="shared" si="10"/>
        <v>15553.166426342035</v>
      </c>
      <c r="H74">
        <f t="shared" si="11"/>
        <v>80.394360081027159</v>
      </c>
      <c r="I74">
        <f t="shared" si="12"/>
        <v>2.5866791527078378E-2</v>
      </c>
      <c r="J74">
        <f t="shared" si="12"/>
        <v>1.1139482398189892E-2</v>
      </c>
    </row>
    <row r="75" spans="1:10">
      <c r="A75">
        <v>1.2899999999999999E-3</v>
      </c>
      <c r="B75">
        <v>9677</v>
      </c>
      <c r="C75">
        <v>82.5</v>
      </c>
      <c r="E75" s="1">
        <f t="shared" si="8"/>
        <v>1694.4066901364208</v>
      </c>
      <c r="F75">
        <f t="shared" si="9"/>
        <v>10077.258086828322</v>
      </c>
      <c r="G75">
        <f t="shared" si="10"/>
        <v>10218.715407531707</v>
      </c>
      <c r="H75">
        <f t="shared" si="11"/>
        <v>80.455471873546614</v>
      </c>
      <c r="I75">
        <f t="shared" si="12"/>
        <v>5.5979684564607488E-2</v>
      </c>
      <c r="J75">
        <f t="shared" si="12"/>
        <v>2.4782159108525891E-2</v>
      </c>
    </row>
    <row r="76" spans="1:10">
      <c r="A76" s="1">
        <v>8.0500000000000005E-4</v>
      </c>
      <c r="B76">
        <v>6171.1</v>
      </c>
      <c r="C76">
        <v>83.71</v>
      </c>
      <c r="E76" s="1">
        <f t="shared" si="8"/>
        <v>1038.3049589096947</v>
      </c>
      <c r="F76">
        <f t="shared" si="9"/>
        <v>6665.6378121676935</v>
      </c>
      <c r="G76">
        <f t="shared" si="10"/>
        <v>6746.0213926948218</v>
      </c>
      <c r="H76">
        <f t="shared" si="11"/>
        <v>81.146201464719496</v>
      </c>
      <c r="I76">
        <f t="shared" si="12"/>
        <v>9.3163519096242389E-2</v>
      </c>
      <c r="J76">
        <f t="shared" si="12"/>
        <v>3.0627147715691048E-2</v>
      </c>
    </row>
    <row r="77" spans="1:10">
      <c r="A77" s="1">
        <v>5.0000000000000001E-4</v>
      </c>
      <c r="B77">
        <v>3839.3</v>
      </c>
      <c r="C77" t="s">
        <v>18</v>
      </c>
      <c r="E77" s="1">
        <f t="shared" si="8"/>
        <v>584.62374822258312</v>
      </c>
      <c r="F77">
        <f t="shared" si="9"/>
        <v>4343.8497829909702</v>
      </c>
      <c r="G77">
        <f t="shared" si="10"/>
        <v>4383.0144722755049</v>
      </c>
      <c r="H77">
        <f t="shared" si="11"/>
        <v>82.334818541668582</v>
      </c>
      <c r="I77">
        <f t="shared" si="12"/>
        <v>0.14161812629268478</v>
      </c>
    </row>
    <row r="78" spans="1:10">
      <c r="A78">
        <v>0.2</v>
      </c>
      <c r="B78">
        <v>734510</v>
      </c>
      <c r="C78" t="s">
        <v>18</v>
      </c>
      <c r="E78" s="1">
        <f t="shared" si="8"/>
        <v>294913.39529274701</v>
      </c>
      <c r="F78">
        <f t="shared" si="9"/>
        <v>603074.13773381419</v>
      </c>
      <c r="G78">
        <f t="shared" si="10"/>
        <v>671321.32866942312</v>
      </c>
      <c r="H78">
        <f t="shared" si="11"/>
        <v>63.940589191592842</v>
      </c>
      <c r="I78">
        <f t="shared" si="12"/>
        <v>8.602833362456179E-2</v>
      </c>
    </row>
    <row r="79" spans="1:10">
      <c r="A79">
        <v>0.12479999999999999</v>
      </c>
      <c r="B79">
        <v>565320</v>
      </c>
      <c r="C79">
        <v>78.040000000000006</v>
      </c>
      <c r="E79" s="1">
        <f t="shared" si="8"/>
        <v>207572.14658089352</v>
      </c>
      <c r="F79">
        <f t="shared" si="9"/>
        <v>445112.68004530843</v>
      </c>
      <c r="G79">
        <f t="shared" si="10"/>
        <v>491132.86794238997</v>
      </c>
      <c r="H79">
        <f t="shared" si="11"/>
        <v>64.998657740057638</v>
      </c>
      <c r="I79">
        <f t="shared" si="12"/>
        <v>0.13123033336448389</v>
      </c>
      <c r="J79">
        <f t="shared" si="12"/>
        <v>0.16711099769275201</v>
      </c>
    </row>
    <row r="80" spans="1:10">
      <c r="A80">
        <v>7.7600000000000002E-2</v>
      </c>
      <c r="B80">
        <v>402330</v>
      </c>
      <c r="C80">
        <v>74.06</v>
      </c>
      <c r="E80" s="1">
        <f t="shared" si="8"/>
        <v>130569.76806405898</v>
      </c>
      <c r="F80">
        <f t="shared" si="9"/>
        <v>327575.52028477401</v>
      </c>
      <c r="G80">
        <f t="shared" si="10"/>
        <v>352638.88869797462</v>
      </c>
      <c r="H80">
        <f t="shared" si="11"/>
        <v>68.268050810054675</v>
      </c>
      <c r="I80">
        <f t="shared" si="12"/>
        <v>0.12350834216196999</v>
      </c>
      <c r="J80">
        <f t="shared" si="12"/>
        <v>7.820617323717699E-2</v>
      </c>
    </row>
    <row r="81" spans="1:10">
      <c r="A81">
        <v>4.8399999999999999E-2</v>
      </c>
      <c r="B81">
        <v>280030</v>
      </c>
      <c r="C81">
        <v>75.349999999999994</v>
      </c>
      <c r="E81" s="1">
        <f t="shared" si="8"/>
        <v>74788.537105788651</v>
      </c>
      <c r="F81">
        <f t="shared" si="9"/>
        <v>230896.81894083039</v>
      </c>
      <c r="G81">
        <f t="shared" si="10"/>
        <v>242706.95556456255</v>
      </c>
      <c r="H81">
        <f t="shared" si="11"/>
        <v>72.052623608311634</v>
      </c>
      <c r="I81">
        <f t="shared" si="12"/>
        <v>0.13328230702223851</v>
      </c>
      <c r="J81">
        <f t="shared" si="12"/>
        <v>4.3760801482260914E-2</v>
      </c>
    </row>
    <row r="82" spans="1:10">
      <c r="A82">
        <v>3.0120000000000001E-2</v>
      </c>
      <c r="B82">
        <v>190590</v>
      </c>
      <c r="C82">
        <v>76.08</v>
      </c>
      <c r="E82" s="1">
        <f t="shared" si="8"/>
        <v>43004.079722074464</v>
      </c>
      <c r="F82">
        <f t="shared" si="9"/>
        <v>155742.65671826023</v>
      </c>
      <c r="G82">
        <f t="shared" si="10"/>
        <v>161570.80798957584</v>
      </c>
      <c r="H82">
        <f t="shared" si="11"/>
        <v>74.563963668691315</v>
      </c>
      <c r="I82">
        <f t="shared" si="12"/>
        <v>0.15225978283448321</v>
      </c>
      <c r="J82">
        <f t="shared" si="12"/>
        <v>1.9926870811102566E-2</v>
      </c>
    </row>
    <row r="83" spans="1:10">
      <c r="A83">
        <v>1.8759999999999999E-2</v>
      </c>
      <c r="B83">
        <v>127820</v>
      </c>
      <c r="C83">
        <v>77.13</v>
      </c>
      <c r="E83" s="1">
        <f t="shared" si="8"/>
        <v>26671.34805231756</v>
      </c>
      <c r="F83">
        <f t="shared" si="9"/>
        <v>103955.03598201969</v>
      </c>
      <c r="G83">
        <f t="shared" si="10"/>
        <v>107321.99361245053</v>
      </c>
      <c r="H83">
        <f t="shared" si="11"/>
        <v>75.610222270143851</v>
      </c>
      <c r="I83">
        <f t="shared" si="12"/>
        <v>0.16036618985721693</v>
      </c>
      <c r="J83">
        <f t="shared" si="12"/>
        <v>1.9704106441801438E-2</v>
      </c>
    </row>
    <row r="84" spans="1:10">
      <c r="A84">
        <v>1.1679999999999999E-2</v>
      </c>
      <c r="B84">
        <v>84981</v>
      </c>
      <c r="C84">
        <v>78.33</v>
      </c>
      <c r="E84" s="1">
        <f t="shared" si="8"/>
        <v>16959.350402371001</v>
      </c>
      <c r="F84">
        <f t="shared" si="9"/>
        <v>70010.21942771475</v>
      </c>
      <c r="G84">
        <f t="shared" si="10"/>
        <v>72035.063617568696</v>
      </c>
      <c r="H84">
        <f t="shared" si="11"/>
        <v>76.382918060839344</v>
      </c>
      <c r="I84">
        <f t="shared" si="12"/>
        <v>0.15233918619963643</v>
      </c>
      <c r="J84">
        <f t="shared" si="12"/>
        <v>2.485742294345275E-2</v>
      </c>
    </row>
    <row r="85" spans="1:10">
      <c r="A85">
        <v>7.28E-3</v>
      </c>
      <c r="B85">
        <v>56180</v>
      </c>
      <c r="C85">
        <v>79.31</v>
      </c>
      <c r="E85" s="1">
        <f t="shared" si="8"/>
        <v>10175.036754470128</v>
      </c>
      <c r="F85">
        <f t="shared" si="9"/>
        <v>47191.288943482148</v>
      </c>
      <c r="G85">
        <f t="shared" si="10"/>
        <v>48275.761258648614</v>
      </c>
      <c r="H85">
        <f t="shared" si="11"/>
        <v>77.832575158320381</v>
      </c>
      <c r="I85">
        <f t="shared" si="12"/>
        <v>0.14069488681650741</v>
      </c>
      <c r="J85">
        <f t="shared" si="12"/>
        <v>1.8628481171095966E-2</v>
      </c>
    </row>
    <row r="86" spans="1:10">
      <c r="A86">
        <v>4.5199999999999997E-3</v>
      </c>
      <c r="B86">
        <v>36942</v>
      </c>
      <c r="C86">
        <v>80.17</v>
      </c>
      <c r="E86" s="1">
        <f t="shared" si="8"/>
        <v>5798.5357876904081</v>
      </c>
      <c r="F86">
        <f t="shared" si="9"/>
        <v>31121.925553493209</v>
      </c>
      <c r="G86">
        <f t="shared" si="10"/>
        <v>31657.499387006232</v>
      </c>
      <c r="H86">
        <f t="shared" si="11"/>
        <v>79.445851905016369</v>
      </c>
      <c r="I86">
        <f t="shared" si="12"/>
        <v>0.14304857920507197</v>
      </c>
      <c r="J86">
        <f t="shared" si="12"/>
        <v>9.0326567916132333E-3</v>
      </c>
    </row>
    <row r="87" spans="1:10">
      <c r="A87">
        <v>2.8300000000000001E-3</v>
      </c>
      <c r="B87">
        <v>24173</v>
      </c>
      <c r="C87">
        <v>81.069999999999993</v>
      </c>
      <c r="E87" s="1">
        <f t="shared" si="8"/>
        <v>3485.2500170036901</v>
      </c>
      <c r="F87">
        <f t="shared" si="9"/>
        <v>20361.691402154986</v>
      </c>
      <c r="G87">
        <f t="shared" si="10"/>
        <v>20657.817997978793</v>
      </c>
      <c r="H87">
        <f t="shared" si="11"/>
        <v>80.286980110841256</v>
      </c>
      <c r="I87">
        <f t="shared" si="12"/>
        <v>0.14541769751463232</v>
      </c>
      <c r="J87">
        <f t="shared" si="12"/>
        <v>9.6585653035492457E-3</v>
      </c>
    </row>
    <row r="88" spans="1:10">
      <c r="A88">
        <v>1.7600000000000001E-3</v>
      </c>
      <c r="B88">
        <v>15740</v>
      </c>
      <c r="C88">
        <v>81.93</v>
      </c>
      <c r="E88" s="1">
        <f t="shared" si="8"/>
        <v>2245.6626155771523</v>
      </c>
      <c r="F88">
        <f t="shared" si="9"/>
        <v>13260.206398850089</v>
      </c>
      <c r="G88">
        <f t="shared" si="10"/>
        <v>13449.017596951297</v>
      </c>
      <c r="H88">
        <f t="shared" si="11"/>
        <v>80.387958754311725</v>
      </c>
      <c r="I88">
        <f t="shared" si="12"/>
        <v>0.14555161391669019</v>
      </c>
      <c r="J88">
        <f t="shared" si="12"/>
        <v>1.8821448134850254E-2</v>
      </c>
    </row>
    <row r="89" spans="1:10">
      <c r="A89">
        <v>1.1000000000000001E-3</v>
      </c>
      <c r="B89">
        <v>10197</v>
      </c>
      <c r="C89">
        <v>82.79</v>
      </c>
      <c r="E89" s="1">
        <f t="shared" si="8"/>
        <v>1451.3233182009499</v>
      </c>
      <c r="F89">
        <f t="shared" si="9"/>
        <v>8765.6365731019378</v>
      </c>
      <c r="G89">
        <f t="shared" si="10"/>
        <v>8884.9718010613906</v>
      </c>
      <c r="H89">
        <f t="shared" si="11"/>
        <v>80.598844696320597</v>
      </c>
      <c r="I89">
        <f t="shared" si="12"/>
        <v>0.12866805912901927</v>
      </c>
      <c r="J89">
        <f t="shared" si="12"/>
        <v>2.6466424733414769E-2</v>
      </c>
    </row>
    <row r="90" spans="1:10">
      <c r="A90" s="1">
        <v>6.8400000000000004E-4</v>
      </c>
      <c r="B90">
        <v>6568.5</v>
      </c>
      <c r="C90">
        <v>83.65</v>
      </c>
      <c r="E90" s="1">
        <f t="shared" si="8"/>
        <v>858.1437623402727</v>
      </c>
      <c r="F90">
        <f t="shared" si="9"/>
        <v>5767.9611796587396</v>
      </c>
      <c r="G90">
        <f t="shared" si="10"/>
        <v>5831.4480951898868</v>
      </c>
      <c r="H90">
        <f t="shared" si="11"/>
        <v>81.537740502034495</v>
      </c>
      <c r="I90">
        <f t="shared" si="12"/>
        <v>0.11221007913680646</v>
      </c>
      <c r="J90">
        <f t="shared" si="12"/>
        <v>2.5251159569223077E-2</v>
      </c>
    </row>
    <row r="91" spans="1:10">
      <c r="A91" s="1">
        <v>4.28E-4</v>
      </c>
      <c r="B91">
        <v>4209.5</v>
      </c>
      <c r="C91">
        <v>84.57</v>
      </c>
      <c r="E91" s="1">
        <f t="shared" si="8"/>
        <v>482.99394202997945</v>
      </c>
      <c r="F91">
        <f t="shared" si="9"/>
        <v>3764.252711122233</v>
      </c>
      <c r="G91">
        <f t="shared" si="10"/>
        <v>3795.1128601437849</v>
      </c>
      <c r="H91">
        <f t="shared" si="11"/>
        <v>82.688288917408329</v>
      </c>
      <c r="I91">
        <f t="shared" si="12"/>
        <v>9.8440940695145515E-2</v>
      </c>
      <c r="J91">
        <f t="shared" si="12"/>
        <v>2.2250337975542916E-2</v>
      </c>
    </row>
    <row r="92" spans="1:10">
      <c r="A92" s="1">
        <v>2.656E-4</v>
      </c>
      <c r="B92">
        <v>2675.5</v>
      </c>
      <c r="C92">
        <v>85.48</v>
      </c>
      <c r="E92" s="1">
        <f t="shared" si="8"/>
        <v>279.70736338134589</v>
      </c>
      <c r="F92">
        <f t="shared" si="9"/>
        <v>2411.4950944153284</v>
      </c>
      <c r="G92">
        <f t="shared" si="10"/>
        <v>2427.6624146530212</v>
      </c>
      <c r="H92">
        <f t="shared" si="11"/>
        <v>83.383873230467472</v>
      </c>
      <c r="I92">
        <f t="shared" si="12"/>
        <v>9.2632250176407707E-2</v>
      </c>
      <c r="J92">
        <f t="shared" si="12"/>
        <v>2.4521838670244874E-2</v>
      </c>
    </row>
    <row r="93" spans="1:10">
      <c r="A93" s="1">
        <v>1.6559999999999999E-4</v>
      </c>
      <c r="B93">
        <v>1684.9</v>
      </c>
      <c r="C93">
        <v>86.46</v>
      </c>
      <c r="E93" s="1">
        <f t="shared" si="8"/>
        <v>173.82241673317472</v>
      </c>
      <c r="F93">
        <f t="shared" si="9"/>
        <v>1553.6303671615678</v>
      </c>
      <c r="G93">
        <f t="shared" si="10"/>
        <v>1563.3238788957167</v>
      </c>
      <c r="H93">
        <f t="shared" si="11"/>
        <v>83.6162130944182</v>
      </c>
      <c r="I93">
        <f t="shared" si="12"/>
        <v>7.2156282927344884E-2</v>
      </c>
      <c r="J93">
        <f t="shared" si="12"/>
        <v>3.2891359074506063E-2</v>
      </c>
    </row>
    <row r="94" spans="1:10">
      <c r="A94" s="1">
        <v>1.032E-4</v>
      </c>
      <c r="B94">
        <v>1052.8</v>
      </c>
      <c r="C94">
        <v>87.57</v>
      </c>
      <c r="E94" s="1">
        <f t="shared" si="8"/>
        <v>105.23575483897147</v>
      </c>
      <c r="F94">
        <f t="shared" si="9"/>
        <v>1007.086749403568</v>
      </c>
      <c r="G94">
        <f t="shared" si="10"/>
        <v>1012.5701382722942</v>
      </c>
      <c r="H94">
        <f t="shared" si="11"/>
        <v>84.034514735114215</v>
      </c>
      <c r="I94">
        <f t="shared" si="12"/>
        <v>3.8212254680571552E-2</v>
      </c>
      <c r="J94">
        <f t="shared" si="12"/>
        <v>4.0373247286579636E-2</v>
      </c>
    </row>
    <row r="95" spans="1:10">
      <c r="A95" s="1">
        <v>6.4399999999999993E-5</v>
      </c>
      <c r="B95">
        <v>661.46</v>
      </c>
      <c r="C95">
        <v>88.56</v>
      </c>
      <c r="E95" s="1">
        <f t="shared" si="8"/>
        <v>56.318607950652023</v>
      </c>
      <c r="F95">
        <f t="shared" si="9"/>
        <v>652.15021115115644</v>
      </c>
      <c r="G95">
        <f t="shared" si="10"/>
        <v>654.57748472277683</v>
      </c>
      <c r="H95">
        <f t="shared" si="11"/>
        <v>85.064277252247834</v>
      </c>
      <c r="I95">
        <f t="shared" si="12"/>
        <v>1.0405036248939022E-2</v>
      </c>
      <c r="J95">
        <f t="shared" si="12"/>
        <v>3.9472930756009127E-2</v>
      </c>
    </row>
    <row r="96" spans="1:10">
      <c r="A96" s="1">
        <v>4.0000000000000003E-5</v>
      </c>
      <c r="B96">
        <v>416.02</v>
      </c>
      <c r="C96">
        <v>89.4</v>
      </c>
      <c r="E96" s="1">
        <f t="shared" si="8"/>
        <v>26.253211280645566</v>
      </c>
      <c r="F96">
        <f t="shared" si="9"/>
        <v>415.28076031549114</v>
      </c>
      <c r="G96">
        <f t="shared" si="10"/>
        <v>416.10977036205077</v>
      </c>
      <c r="H96">
        <f t="shared" si="11"/>
        <v>86.382690240745134</v>
      </c>
      <c r="I96">
        <f t="shared" si="12"/>
        <v>2.1578376532567061E-4</v>
      </c>
      <c r="J96">
        <f t="shared" si="12"/>
        <v>3.3750668448041067E-2</v>
      </c>
    </row>
  </sheetData>
  <pageMargins left="0.7" right="0.7" top="0.75" bottom="0.75" header="0.3" footer="0.3"/>
  <pageSetup paperSize="9" orientation="portrait" r:id="rId1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6"/>
  <sheetViews>
    <sheetView topLeftCell="A10" workbookViewId="0">
      <selection activeCell="J20" sqref="J20"/>
    </sheetView>
  </sheetViews>
  <sheetFormatPr defaultRowHeight="14.4"/>
  <cols>
    <col min="5" max="5" width="9.5546875" bestFit="1" customWidth="1"/>
    <col min="6" max="6" width="9.21875" bestFit="1" customWidth="1"/>
  </cols>
  <sheetData>
    <row r="1" spans="1:14">
      <c r="B1" t="s">
        <v>32</v>
      </c>
      <c r="C1" t="s">
        <v>33</v>
      </c>
      <c r="E1" t="s">
        <v>35</v>
      </c>
      <c r="F1" t="s">
        <v>36</v>
      </c>
      <c r="G1" t="s">
        <v>37</v>
      </c>
      <c r="H1" t="s">
        <v>39</v>
      </c>
      <c r="J1" t="s">
        <v>34</v>
      </c>
      <c r="K1" t="s">
        <v>26</v>
      </c>
      <c r="L1" t="s">
        <v>37</v>
      </c>
      <c r="M1" t="s">
        <v>38</v>
      </c>
    </row>
    <row r="2" spans="1:14">
      <c r="A2" s="1">
        <v>100000000</v>
      </c>
      <c r="B2">
        <v>0.99919999999999998</v>
      </c>
      <c r="C2" s="1">
        <v>99680000000000</v>
      </c>
      <c r="D2">
        <v>0</v>
      </c>
      <c r="E2" s="1">
        <f>J2</f>
        <v>1500000000</v>
      </c>
      <c r="F2">
        <f>K2^(1/L2)</f>
        <v>0.25947994367138189</v>
      </c>
      <c r="G2">
        <f>L2</f>
        <v>0.1326</v>
      </c>
      <c r="H2">
        <f>M2*L2</f>
        <v>1.4214720000000001</v>
      </c>
      <c r="J2" s="1">
        <v>1500000000</v>
      </c>
      <c r="K2">
        <v>0.83620000000000005</v>
      </c>
      <c r="L2">
        <v>0.1326</v>
      </c>
      <c r="M2">
        <v>10.72</v>
      </c>
    </row>
    <row r="3" spans="1:14">
      <c r="A3" s="1">
        <v>1000000000</v>
      </c>
      <c r="B3">
        <v>0.99919999999999998</v>
      </c>
      <c r="C3" s="1">
        <v>109100000000000</v>
      </c>
      <c r="D3">
        <v>20</v>
      </c>
      <c r="E3" s="1">
        <f t="shared" ref="E3:E7" si="0">J3</f>
        <v>1500000000</v>
      </c>
      <c r="F3">
        <f t="shared" ref="F3:F7" si="1">K3^(1/L3)</f>
        <v>0.29098033085454433</v>
      </c>
      <c r="G3">
        <f t="shared" ref="G3:G7" si="2">L3</f>
        <v>0.13059999999999999</v>
      </c>
      <c r="H3">
        <f t="shared" ref="H3:H7" si="3">M3*L3</f>
        <v>1.3073059999999999</v>
      </c>
      <c r="J3" s="1">
        <v>1500000000</v>
      </c>
      <c r="K3">
        <v>0.85109999999999997</v>
      </c>
      <c r="L3">
        <v>0.13059999999999999</v>
      </c>
      <c r="M3">
        <v>10.01</v>
      </c>
    </row>
    <row r="4" spans="1:14">
      <c r="D4">
        <v>40</v>
      </c>
      <c r="E4" s="1">
        <f t="shared" si="0"/>
        <v>1500000000</v>
      </c>
      <c r="F4">
        <f t="shared" si="1"/>
        <v>7.3156108624803373E-2</v>
      </c>
      <c r="G4">
        <f t="shared" si="2"/>
        <v>0.1226</v>
      </c>
      <c r="H4">
        <f t="shared" si="3"/>
        <v>1.31182</v>
      </c>
      <c r="J4" s="1">
        <v>1500000000</v>
      </c>
      <c r="K4">
        <v>0.72570000000000001</v>
      </c>
      <c r="L4">
        <v>0.1226</v>
      </c>
      <c r="M4">
        <v>10.7</v>
      </c>
    </row>
    <row r="5" spans="1:14">
      <c r="D5">
        <v>60</v>
      </c>
      <c r="E5" s="1">
        <f t="shared" si="0"/>
        <v>1500000000</v>
      </c>
      <c r="F5">
        <f t="shared" si="1"/>
        <v>1.9513349198666398E-3</v>
      </c>
      <c r="G5">
        <f t="shared" si="2"/>
        <v>0.1129</v>
      </c>
      <c r="H5">
        <f t="shared" si="3"/>
        <v>1.5523750000000001</v>
      </c>
      <c r="J5" s="1">
        <v>1500000000</v>
      </c>
      <c r="K5">
        <v>0.49440000000000001</v>
      </c>
      <c r="L5">
        <v>0.1129</v>
      </c>
      <c r="M5">
        <v>13.75</v>
      </c>
    </row>
    <row r="6" spans="1:14">
      <c r="D6">
        <v>80</v>
      </c>
      <c r="E6" s="1">
        <f t="shared" si="0"/>
        <v>1500000000</v>
      </c>
      <c r="F6">
        <f t="shared" si="1"/>
        <v>8.8027400910644146E-3</v>
      </c>
      <c r="G6">
        <f t="shared" si="2"/>
        <v>0.1139</v>
      </c>
      <c r="H6">
        <f t="shared" si="3"/>
        <v>1.2836529999999999</v>
      </c>
      <c r="J6" s="1">
        <v>1500000000</v>
      </c>
      <c r="K6">
        <v>0.58330000000000004</v>
      </c>
      <c r="L6">
        <v>0.1139</v>
      </c>
      <c r="M6">
        <v>11.27</v>
      </c>
    </row>
    <row r="7" spans="1:14">
      <c r="D7">
        <v>100</v>
      </c>
      <c r="E7" s="1">
        <f t="shared" si="0"/>
        <v>1500000000</v>
      </c>
      <c r="F7">
        <f t="shared" si="1"/>
        <v>2.1467739309325048E-2</v>
      </c>
      <c r="G7">
        <f t="shared" si="2"/>
        <v>0.1057</v>
      </c>
      <c r="H7">
        <f t="shared" si="3"/>
        <v>0.97233429999999998</v>
      </c>
      <c r="I7" s="1">
        <v>100000000</v>
      </c>
      <c r="J7" s="1">
        <v>1500000000</v>
      </c>
      <c r="K7">
        <v>0.6663</v>
      </c>
      <c r="L7">
        <v>0.1057</v>
      </c>
      <c r="M7">
        <v>9.1989999999999998</v>
      </c>
    </row>
    <row r="12" spans="1:14">
      <c r="B12" t="s">
        <v>32</v>
      </c>
      <c r="C12" t="s">
        <v>33</v>
      </c>
      <c r="E12" t="s">
        <v>35</v>
      </c>
      <c r="F12" t="s">
        <v>36</v>
      </c>
      <c r="G12" t="s">
        <v>37</v>
      </c>
      <c r="H12" t="s">
        <v>39</v>
      </c>
      <c r="I12" t="s">
        <v>40</v>
      </c>
      <c r="J12" t="s">
        <v>34</v>
      </c>
      <c r="K12" t="s">
        <v>26</v>
      </c>
      <c r="L12" t="s">
        <v>37</v>
      </c>
      <c r="M12" t="s">
        <v>38</v>
      </c>
      <c r="N12" t="s">
        <v>41</v>
      </c>
    </row>
    <row r="13" spans="1:14">
      <c r="A13" s="1">
        <v>100000000</v>
      </c>
      <c r="B13">
        <v>0.99919999999999998</v>
      </c>
      <c r="C13" s="1">
        <v>99680000000000</v>
      </c>
      <c r="D13">
        <v>0</v>
      </c>
      <c r="E13" s="3">
        <f>10^(J13-9)</f>
        <v>0.87096358995607959</v>
      </c>
      <c r="F13" s="3">
        <f>10^K13</f>
        <v>9.0677596458390504</v>
      </c>
      <c r="G13" s="3">
        <f>L13</f>
        <v>0.16569999999999999</v>
      </c>
      <c r="H13" s="3">
        <f>M13*L13</f>
        <v>8.029821999999999E-2</v>
      </c>
      <c r="I13" s="3">
        <v>1.038E-2</v>
      </c>
      <c r="J13" s="3">
        <v>8.94</v>
      </c>
      <c r="K13">
        <v>0.95750000000000002</v>
      </c>
      <c r="L13">
        <v>0.16569999999999999</v>
      </c>
      <c r="M13">
        <v>0.48459999999999998</v>
      </c>
    </row>
    <row r="14" spans="1:14">
      <c r="A14" s="1">
        <v>1000000000</v>
      </c>
      <c r="B14">
        <v>0.99919999999999998</v>
      </c>
      <c r="C14" s="1">
        <v>109100000000000</v>
      </c>
      <c r="D14">
        <v>20</v>
      </c>
      <c r="E14" s="3">
        <f t="shared" ref="E14:E25" si="4">10^(J14-9)</f>
        <v>0.92257142715476292</v>
      </c>
      <c r="F14" s="3">
        <f t="shared" ref="F14:F25" si="5">10^K14</f>
        <v>2.2924506747734421</v>
      </c>
      <c r="G14" s="3">
        <f t="shared" ref="G14:G25" si="6">L14</f>
        <v>0.15529999999999999</v>
      </c>
      <c r="H14" s="3">
        <f t="shared" ref="H14:H25" si="7">M14*L14</f>
        <v>7.8861340000000002E-2</v>
      </c>
      <c r="I14" s="3">
        <v>1.4279999999999999E-2</v>
      </c>
      <c r="J14" s="3">
        <v>8.9649999999999999</v>
      </c>
      <c r="K14">
        <v>0.36030000000000001</v>
      </c>
      <c r="L14">
        <v>0.15529999999999999</v>
      </c>
      <c r="M14">
        <v>0.50780000000000003</v>
      </c>
    </row>
    <row r="15" spans="1:14">
      <c r="D15">
        <v>40</v>
      </c>
      <c r="E15" s="3">
        <f t="shared" si="4"/>
        <v>0.93540567414755205</v>
      </c>
      <c r="F15" s="3">
        <f t="shared" si="5"/>
        <v>0.34182199141765762</v>
      </c>
      <c r="G15" s="3">
        <f t="shared" si="6"/>
        <v>0.14319999999999999</v>
      </c>
      <c r="H15" s="3">
        <f t="shared" si="7"/>
        <v>7.7743279999999998E-2</v>
      </c>
      <c r="I15" s="3">
        <v>1.7899999999999999E-2</v>
      </c>
      <c r="J15" s="3">
        <v>8.9710000000000001</v>
      </c>
      <c r="K15">
        <v>-0.4662</v>
      </c>
      <c r="L15">
        <v>0.14319999999999999</v>
      </c>
      <c r="M15">
        <v>0.54290000000000005</v>
      </c>
    </row>
    <row r="16" spans="1:14">
      <c r="D16">
        <v>60</v>
      </c>
      <c r="E16" s="3">
        <f t="shared" si="4"/>
        <v>0.94841846330089785</v>
      </c>
      <c r="F16" s="3">
        <f t="shared" si="5"/>
        <v>7.396052750582377E-2</v>
      </c>
      <c r="G16" s="3">
        <f t="shared" si="6"/>
        <v>0.13489999999999999</v>
      </c>
      <c r="H16" s="3">
        <f t="shared" si="7"/>
        <v>7.5557490000000005E-2</v>
      </c>
      <c r="I16" s="3">
        <v>2.265E-2</v>
      </c>
      <c r="J16" s="3">
        <v>8.9770000000000003</v>
      </c>
      <c r="K16">
        <v>-1.131</v>
      </c>
      <c r="L16">
        <v>0.13489999999999999</v>
      </c>
      <c r="M16">
        <v>0.56010000000000004</v>
      </c>
    </row>
    <row r="17" spans="2:14">
      <c r="D17">
        <v>80</v>
      </c>
      <c r="E17" s="3">
        <f t="shared" si="4"/>
        <v>1.0839269140212038</v>
      </c>
      <c r="F17" s="3">
        <f t="shared" si="5"/>
        <v>1.2912192736135331E-2</v>
      </c>
      <c r="G17" s="3">
        <f t="shared" si="6"/>
        <v>0.12570000000000001</v>
      </c>
      <c r="H17" s="3">
        <f t="shared" si="7"/>
        <v>7.3383660000000003E-2</v>
      </c>
      <c r="I17" s="3">
        <v>2.6929999999999999E-2</v>
      </c>
      <c r="J17" s="3">
        <v>9.0350000000000001</v>
      </c>
      <c r="K17">
        <v>-1.889</v>
      </c>
      <c r="L17">
        <v>0.12570000000000001</v>
      </c>
      <c r="M17">
        <v>0.58379999999999999</v>
      </c>
    </row>
    <row r="18" spans="2:14">
      <c r="D18">
        <v>100</v>
      </c>
      <c r="E18" s="3">
        <f t="shared" si="4"/>
        <v>1.3458603540559471</v>
      </c>
      <c r="F18" s="6">
        <f t="shared" si="5"/>
        <v>1.6143585568264861E-5</v>
      </c>
      <c r="G18" s="3">
        <f t="shared" si="6"/>
        <v>0.1012</v>
      </c>
      <c r="H18" s="3">
        <f t="shared" si="7"/>
        <v>7.2347880000000003E-2</v>
      </c>
      <c r="I18" s="3">
        <v>3.7900000000000003E-2</v>
      </c>
      <c r="J18" s="3">
        <v>9.1289999999999996</v>
      </c>
      <c r="K18">
        <v>-4.7919999999999998</v>
      </c>
      <c r="L18">
        <v>0.1012</v>
      </c>
      <c r="M18">
        <v>0.71489999999999998</v>
      </c>
    </row>
    <row r="19" spans="2:14">
      <c r="D19">
        <v>50</v>
      </c>
      <c r="E19" s="3">
        <f t="shared" si="4"/>
        <v>0.78523563461007095</v>
      </c>
      <c r="F19" s="3">
        <f t="shared" si="5"/>
        <v>4.3251383103500878</v>
      </c>
      <c r="G19" s="3">
        <f t="shared" si="6"/>
        <v>0.16209999999999999</v>
      </c>
      <c r="H19" s="3">
        <f t="shared" si="7"/>
        <v>8.07258E-2</v>
      </c>
      <c r="I19" s="3">
        <v>1.316E-2</v>
      </c>
      <c r="J19" s="3">
        <v>8.8949999999999996</v>
      </c>
      <c r="K19">
        <v>0.63600000000000001</v>
      </c>
      <c r="L19">
        <v>0.16209999999999999</v>
      </c>
      <c r="M19">
        <v>0.498</v>
      </c>
    </row>
    <row r="20" spans="2:14">
      <c r="B20" s="3">
        <v>3.891E-2</v>
      </c>
      <c r="D20">
        <v>150</v>
      </c>
      <c r="F20" s="6">
        <f t="shared" si="5"/>
        <v>2.0892961308540368E-8</v>
      </c>
      <c r="G20" s="3">
        <f t="shared" si="6"/>
        <v>7.7520000000000006E-2</v>
      </c>
      <c r="H20" s="3"/>
      <c r="I20" s="3">
        <v>3.891E-2</v>
      </c>
      <c r="J20" s="3">
        <v>9.391</v>
      </c>
      <c r="K20">
        <v>-7.68</v>
      </c>
      <c r="L20">
        <v>7.7520000000000006E-2</v>
      </c>
      <c r="M20" s="3">
        <v>0.73499999999999999</v>
      </c>
    </row>
    <row r="21" spans="2:14">
      <c r="B21" s="7">
        <v>3.3680000000000002E-2</v>
      </c>
      <c r="E21" s="3">
        <f>10^(J20-9)</f>
        <v>2.4603676041476277</v>
      </c>
    </row>
    <row r="22" spans="2:14">
      <c r="D22">
        <v>5</v>
      </c>
      <c r="E22" s="3">
        <f t="shared" si="4"/>
        <v>1.093956366272093</v>
      </c>
      <c r="F22" s="6">
        <f t="shared" si="5"/>
        <v>2.3713737056616536E-3</v>
      </c>
      <c r="G22" s="3">
        <f t="shared" si="6"/>
        <v>0.1174</v>
      </c>
      <c r="H22" s="3">
        <f t="shared" si="7"/>
        <v>7.2576680000000005E-2</v>
      </c>
      <c r="I22" s="3">
        <v>3.5400000000000001E-2</v>
      </c>
      <c r="J22" s="3">
        <v>9.0389999999999997</v>
      </c>
      <c r="K22">
        <v>-2.625</v>
      </c>
      <c r="L22" s="3">
        <v>0.1174</v>
      </c>
      <c r="M22" s="3">
        <v>0.61819999999999997</v>
      </c>
      <c r="N22" s="2">
        <v>0.99970000000000003</v>
      </c>
    </row>
    <row r="23" spans="2:14">
      <c r="D23">
        <v>10</v>
      </c>
      <c r="E23" s="3">
        <f t="shared" si="4"/>
        <v>1.273503081016663</v>
      </c>
      <c r="F23" s="6">
        <f t="shared" si="5"/>
        <v>2.8906798823654747E-5</v>
      </c>
      <c r="G23" s="3">
        <f t="shared" si="6"/>
        <v>0.1031</v>
      </c>
      <c r="H23" s="3">
        <f t="shared" si="7"/>
        <v>7.4994939999999996E-2</v>
      </c>
      <c r="I23" s="3">
        <v>3.7740000000000003E-2</v>
      </c>
      <c r="J23" s="3">
        <v>9.1050000000000004</v>
      </c>
      <c r="K23">
        <v>-4.5389999999999997</v>
      </c>
      <c r="L23" s="3">
        <v>0.1031</v>
      </c>
      <c r="M23" s="3">
        <v>0.72740000000000005</v>
      </c>
      <c r="N23" s="2">
        <v>0.99970000000000003</v>
      </c>
    </row>
    <row r="24" spans="2:14">
      <c r="D24">
        <v>15</v>
      </c>
      <c r="E24" s="3">
        <f t="shared" si="4"/>
        <v>1.3121998990192043</v>
      </c>
      <c r="F24" s="6">
        <f t="shared" si="5"/>
        <v>1.3835663789717798E-5</v>
      </c>
      <c r="G24" s="3">
        <f t="shared" si="6"/>
        <v>0.1013</v>
      </c>
      <c r="H24" s="3">
        <f t="shared" si="7"/>
        <v>7.4019910000000008E-2</v>
      </c>
      <c r="I24" s="3">
        <v>4.1340000000000002E-2</v>
      </c>
      <c r="J24" s="3">
        <v>9.1180000000000003</v>
      </c>
      <c r="K24">
        <v>-4.859</v>
      </c>
      <c r="L24" s="3">
        <v>0.1013</v>
      </c>
      <c r="M24" s="3">
        <v>0.73070000000000002</v>
      </c>
      <c r="N24" s="2">
        <v>0.99939999999999996</v>
      </c>
    </row>
    <row r="25" spans="2:14">
      <c r="D25">
        <v>20</v>
      </c>
      <c r="E25" s="3">
        <f t="shared" si="4"/>
        <v>1.3031667784523</v>
      </c>
      <c r="F25" s="6">
        <f t="shared" si="5"/>
        <v>4.7097732639695278E-6</v>
      </c>
      <c r="G25" s="3">
        <f t="shared" si="6"/>
        <v>9.7850000000000006E-2</v>
      </c>
      <c r="H25" s="3">
        <f t="shared" si="7"/>
        <v>7.2467710000000005E-2</v>
      </c>
      <c r="I25" s="3">
        <v>4.2349999999999999E-2</v>
      </c>
      <c r="J25" s="3">
        <v>9.1150000000000002</v>
      </c>
      <c r="K25">
        <v>-5.327</v>
      </c>
      <c r="L25" s="3">
        <v>9.7850000000000006E-2</v>
      </c>
      <c r="M25" s="3">
        <v>0.74060000000000004</v>
      </c>
      <c r="N25" s="2">
        <v>0.99939999999999996</v>
      </c>
    </row>
    <row r="26" spans="2:14">
      <c r="D26">
        <v>200</v>
      </c>
      <c r="E26" s="3">
        <f>10^(J26-9)</f>
        <v>3.7325015779571991</v>
      </c>
      <c r="F26" s="6">
        <f>10^K26</f>
        <v>1.0069316688518034E-9</v>
      </c>
      <c r="G26" s="3">
        <f>L26</f>
        <v>5.5820000000000002E-2</v>
      </c>
      <c r="H26" s="3">
        <f>M26*L26</f>
        <v>2.3176464000000001E-2</v>
      </c>
      <c r="I26" s="7">
        <v>3.3680000000000002E-2</v>
      </c>
      <c r="J26" s="3">
        <v>9.5719999999999992</v>
      </c>
      <c r="K26">
        <v>-8.9969999999999999</v>
      </c>
      <c r="L26">
        <v>5.5820000000000002E-2</v>
      </c>
      <c r="M26">
        <v>0.41520000000000001</v>
      </c>
    </row>
  </sheetData>
  <pageMargins left="0.7" right="0.7" top="0.75" bottom="0.75" header="0.3" footer="0.3"/>
  <drawing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V197"/>
  <sheetViews>
    <sheetView topLeftCell="A175" workbookViewId="0">
      <selection activeCell="B194" sqref="B194:CR197"/>
    </sheetView>
  </sheetViews>
  <sheetFormatPr defaultRowHeight="14.4"/>
  <cols>
    <col min="21" max="21" width="8.88671875" customWidth="1"/>
  </cols>
  <sheetData>
    <row r="1" spans="1:126">
      <c r="A1" s="1">
        <v>215740000</v>
      </c>
      <c r="B1" s="1">
        <v>216770000</v>
      </c>
      <c r="C1" s="1">
        <v>228390000</v>
      </c>
      <c r="D1" s="1">
        <v>219440000</v>
      </c>
      <c r="E1" s="1"/>
      <c r="F1" s="1">
        <f>LOG(A1)</f>
        <v>8.3339306743966581</v>
      </c>
      <c r="G1" s="1">
        <f t="shared" ref="G1:I1" si="0">LOG(B1)</f>
        <v>8.3359991776081301</v>
      </c>
      <c r="H1" s="1">
        <f t="shared" si="0"/>
        <v>8.3586770845129745</v>
      </c>
      <c r="I1" s="1">
        <f t="shared" si="0"/>
        <v>8.3413157945964738</v>
      </c>
      <c r="Q1" s="1"/>
      <c r="R1" s="1">
        <v>180660000</v>
      </c>
      <c r="S1" s="1">
        <v>237900000</v>
      </c>
      <c r="T1" s="1">
        <v>232970000</v>
      </c>
      <c r="U1">
        <f>LOG(R1)</f>
        <v>8.2568620058964033</v>
      </c>
      <c r="V1">
        <f t="shared" ref="V1:W1" si="1">LOG(S1)</f>
        <v>8.3763944420372667</v>
      </c>
      <c r="W1">
        <f t="shared" si="1"/>
        <v>8.3672999996814035</v>
      </c>
      <c r="AA1">
        <v>8.2568620058964033</v>
      </c>
      <c r="AB1">
        <v>8.3763944420372667</v>
      </c>
      <c r="AC1">
        <v>8.3672999996814035</v>
      </c>
    </row>
    <row r="2" spans="1:126">
      <c r="A2" s="1">
        <v>194970000</v>
      </c>
      <c r="B2" s="1">
        <v>196370000</v>
      </c>
      <c r="C2" s="1">
        <v>207470000</v>
      </c>
      <c r="D2" s="1">
        <v>199220000</v>
      </c>
      <c r="E2" s="1"/>
      <c r="F2" s="1">
        <f t="shared" ref="F2:F65" si="2">LOG(A2)</f>
        <v>8.2899677916867329</v>
      </c>
      <c r="G2" s="1">
        <f t="shared" ref="G2:G65" si="3">LOG(B2)</f>
        <v>8.2930751401228644</v>
      </c>
      <c r="H2" s="1">
        <f t="shared" ref="H2:H65" si="4">LOG(C2)</f>
        <v>8.3169553069450206</v>
      </c>
      <c r="I2" s="1">
        <f t="shared" ref="I2:I65" si="5">LOG(D2)</f>
        <v>8.2993329357625232</v>
      </c>
      <c r="Q2" s="1"/>
      <c r="R2" s="1">
        <v>159840000</v>
      </c>
      <c r="S2" s="1">
        <v>216760000</v>
      </c>
      <c r="T2" s="1">
        <v>215380000</v>
      </c>
      <c r="U2">
        <f t="shared" ref="U2:U65" si="6">LOG(R2)</f>
        <v>8.2036854708819078</v>
      </c>
      <c r="V2">
        <f t="shared" ref="V2:V65" si="7">LOG(S2)</f>
        <v>8.3359791423403529</v>
      </c>
      <c r="W2">
        <f t="shared" ref="W2:W65" si="8">LOG(T2)</f>
        <v>8.3332053726253434</v>
      </c>
      <c r="X2" s="1"/>
      <c r="Y2" s="1"/>
      <c r="Z2" s="1"/>
      <c r="AA2">
        <v>8.2036854708819078</v>
      </c>
      <c r="AB2">
        <v>8.3359791423403529</v>
      </c>
      <c r="AC2">
        <v>8.3332053726253434</v>
      </c>
      <c r="AD2" s="1"/>
      <c r="AE2" s="1"/>
      <c r="AF2">
        <v>8.2568620058964033</v>
      </c>
      <c r="AG2">
        <v>8.2036854708819078</v>
      </c>
      <c r="AH2">
        <v>8.1488801691282298</v>
      </c>
      <c r="AI2">
        <v>8.0921589963912677</v>
      </c>
      <c r="AJ2">
        <v>8.0313276577611301</v>
      </c>
      <c r="AK2">
        <v>7.9686837049710473</v>
      </c>
      <c r="AL2">
        <v>7.9023999966770875</v>
      </c>
      <c r="AM2">
        <v>7.8323747716375056</v>
      </c>
      <c r="AN2">
        <v>7.7596678446896306</v>
      </c>
      <c r="AO2">
        <v>7.6830380278864201</v>
      </c>
      <c r="AP2">
        <v>7.6039342647612154</v>
      </c>
      <c r="AQ2">
        <v>7.5203000815493777</v>
      </c>
      <c r="AR2">
        <v>7.433513820664543</v>
      </c>
      <c r="AS2">
        <v>7.3438220107621612</v>
      </c>
      <c r="AT2">
        <v>7.250200359678991</v>
      </c>
      <c r="AU2">
        <v>7.1573056303279659</v>
      </c>
      <c r="AV2">
        <v>7.0635209996899908</v>
      </c>
      <c r="AW2">
        <v>6.9662497060519204</v>
      </c>
      <c r="AX2">
        <v>6.8661218620458415</v>
      </c>
      <c r="AY2">
        <v>7.8817155304346009</v>
      </c>
      <c r="AZ2">
        <v>7.8047798340592918</v>
      </c>
      <c r="BA2">
        <v>7.7261564661727551</v>
      </c>
      <c r="BB2">
        <v>7.64489135895262</v>
      </c>
      <c r="BC2">
        <v>7.5610655886727125</v>
      </c>
      <c r="BD2">
        <v>7.473749657013478</v>
      </c>
      <c r="BE2">
        <v>7.3827732455867023</v>
      </c>
      <c r="BF2">
        <v>7.2884728005997825</v>
      </c>
      <c r="BG2">
        <v>7.1910316088486175</v>
      </c>
      <c r="BH2">
        <v>7.0896932087848388</v>
      </c>
      <c r="BI2">
        <v>6.9843202427824567</v>
      </c>
      <c r="BJ2">
        <v>6.8747136887577796</v>
      </c>
      <c r="BK2">
        <v>6.7601585089980896</v>
      </c>
      <c r="BL2">
        <v>6.640411864776314</v>
      </c>
      <c r="BM2">
        <v>6.5159400420933187</v>
      </c>
      <c r="BN2">
        <v>6.384048602028618</v>
      </c>
      <c r="BO2">
        <v>6.2461291256634359</v>
      </c>
      <c r="BP2">
        <v>6.1057485555269935</v>
      </c>
      <c r="BQ2">
        <v>5.9648580819475887</v>
      </c>
      <c r="BR2">
        <v>7.3396898899664773</v>
      </c>
      <c r="BS2">
        <v>7.2373929152617258</v>
      </c>
      <c r="BT2">
        <v>7.1309124421074745</v>
      </c>
      <c r="BU2">
        <v>7.0210238220315855</v>
      </c>
      <c r="BV2">
        <v>6.9076531653734357</v>
      </c>
      <c r="BW2">
        <v>6.7902006901168273</v>
      </c>
      <c r="BX2">
        <v>6.6681248887876396</v>
      </c>
      <c r="BY2">
        <v>6.5403795346701177</v>
      </c>
      <c r="BZ2">
        <v>6.4067955726682504</v>
      </c>
      <c r="CA2">
        <v>6.2699096987497613</v>
      </c>
      <c r="CB2">
        <v>6.1293353529164891</v>
      </c>
      <c r="CC2">
        <v>5.9848916977741391</v>
      </c>
      <c r="CD2">
        <v>5.8359631087739317</v>
      </c>
      <c r="CE2">
        <v>5.6825331495628308</v>
      </c>
      <c r="CF2">
        <v>5.523343191941299</v>
      </c>
      <c r="CG2">
        <v>5.3577633811239478</v>
      </c>
      <c r="CH2">
        <v>5.1889003731759118</v>
      </c>
      <c r="CI2">
        <v>5.0197807304036468</v>
      </c>
      <c r="CJ2">
        <v>4.8442223646169689</v>
      </c>
      <c r="CK2">
        <v>6.633791531273789</v>
      </c>
      <c r="CL2">
        <v>6.5424519473759766</v>
      </c>
      <c r="CM2">
        <v>6.4134841743174071</v>
      </c>
      <c r="CN2">
        <v>6.2755647150698497</v>
      </c>
      <c r="CO2">
        <v>6.1300441422876046</v>
      </c>
      <c r="CP2">
        <v>5.9802988641377226</v>
      </c>
      <c r="CQ2">
        <v>5.8264246901087553</v>
      </c>
      <c r="CR2">
        <v>5.6683486365936728</v>
      </c>
      <c r="CS2">
        <v>5.506951274030321</v>
      </c>
      <c r="CT2">
        <v>5.3422252293607908</v>
      </c>
      <c r="CU2">
        <v>5.174117981254267</v>
      </c>
      <c r="CV2">
        <v>5.0026843129897296</v>
      </c>
      <c r="CW2">
        <v>4.8276277047674334</v>
      </c>
      <c r="CX2">
        <v>4.6486331889899679</v>
      </c>
      <c r="CY2">
        <v>4.4643703012822327</v>
      </c>
      <c r="CZ2">
        <v>4.2740885414227101</v>
      </c>
      <c r="DA2">
        <v>4.0809870469108871</v>
      </c>
      <c r="DB2">
        <v>3.8864681638341612</v>
      </c>
      <c r="DC2">
        <v>3.682388790743377</v>
      </c>
      <c r="DD2">
        <v>5.8687560829763967</v>
      </c>
      <c r="DE2">
        <v>5.7776080427056913</v>
      </c>
      <c r="DF2">
        <v>5.6506959797606111</v>
      </c>
      <c r="DG2">
        <v>5.4960574176013495</v>
      </c>
      <c r="DH2">
        <v>5.3317308928154574</v>
      </c>
      <c r="DI2">
        <v>5.1617571952617274</v>
      </c>
      <c r="DJ2">
        <v>4.9883314946674266</v>
      </c>
      <c r="DK2">
        <v>4.8118229118891955</v>
      </c>
      <c r="DL2">
        <v>4.6327811206884242</v>
      </c>
      <c r="DM2">
        <v>4.4514333318378441</v>
      </c>
      <c r="DN2">
        <v>4.2678519813156051</v>
      </c>
      <c r="DO2">
        <v>4.0814553278225736</v>
      </c>
      <c r="DP2">
        <v>3.8926343513104666</v>
      </c>
      <c r="DQ2">
        <v>3.7002622773601872</v>
      </c>
      <c r="DR2">
        <v>3.5055162597857392</v>
      </c>
      <c r="DS2">
        <v>3.3061890504004259</v>
      </c>
      <c r="DT2">
        <v>3.102879434869378</v>
      </c>
      <c r="DU2">
        <v>2.8994921961381319</v>
      </c>
      <c r="DV2">
        <v>2.694526229121204</v>
      </c>
    </row>
    <row r="3" spans="1:126">
      <c r="A3" s="1">
        <v>175900000</v>
      </c>
      <c r="B3" s="1">
        <v>178170000</v>
      </c>
      <c r="C3" s="1">
        <v>188310000</v>
      </c>
      <c r="D3" s="1">
        <v>181210000</v>
      </c>
      <c r="E3" s="1"/>
      <c r="F3" s="1">
        <f t="shared" si="2"/>
        <v>8.2452658394574616</v>
      </c>
      <c r="G3" s="1">
        <f t="shared" si="3"/>
        <v>8.2508345799966847</v>
      </c>
      <c r="H3" s="1">
        <f t="shared" si="4"/>
        <v>8.2748733833703731</v>
      </c>
      <c r="I3" s="1">
        <f t="shared" si="5"/>
        <v>8.258182160366097</v>
      </c>
      <c r="Q3" s="1"/>
      <c r="R3" s="1">
        <v>140890000</v>
      </c>
      <c r="S3" s="1">
        <v>197060000</v>
      </c>
      <c r="T3" s="1">
        <v>199450000</v>
      </c>
      <c r="U3">
        <f t="shared" si="6"/>
        <v>8.1488801691282298</v>
      </c>
      <c r="V3">
        <f t="shared" si="7"/>
        <v>8.2945984784537092</v>
      </c>
      <c r="W3">
        <f t="shared" si="8"/>
        <v>8.2998340406458588</v>
      </c>
      <c r="X3" s="1"/>
      <c r="Y3" s="1"/>
      <c r="Z3" s="1"/>
      <c r="AA3">
        <v>8.1488801691282298</v>
      </c>
      <c r="AB3">
        <v>8.2945984784537092</v>
      </c>
      <c r="AC3">
        <v>8.2998340406458588</v>
      </c>
      <c r="AD3" s="1"/>
      <c r="AE3" s="1"/>
      <c r="AF3">
        <v>8.3763944420372667</v>
      </c>
      <c r="AG3">
        <v>8.3359791423403529</v>
      </c>
      <c r="AH3">
        <v>8.2945984784537092</v>
      </c>
      <c r="AI3">
        <v>8.2538224387080739</v>
      </c>
      <c r="AJ3">
        <v>8.211040405732053</v>
      </c>
      <c r="AK3">
        <v>8.1682322295134213</v>
      </c>
      <c r="AL3">
        <v>8.1230018133060238</v>
      </c>
      <c r="AM3">
        <v>8.0778037980760882</v>
      </c>
      <c r="AN3">
        <v>8.0300327049361719</v>
      </c>
      <c r="AO3">
        <v>7.9819499172444388</v>
      </c>
      <c r="AP3">
        <v>7.9326969428045535</v>
      </c>
      <c r="AQ3">
        <v>7.8811106395269883</v>
      </c>
      <c r="AR3">
        <v>7.8293552417196732</v>
      </c>
      <c r="AS3">
        <v>7.7772165120433794</v>
      </c>
      <c r="AT3">
        <v>7.7231271587956911</v>
      </c>
      <c r="AU3">
        <v>7.6697630353680282</v>
      </c>
      <c r="AV3">
        <v>7.6168009814779598</v>
      </c>
      <c r="AW3">
        <v>7.5633386704130059</v>
      </c>
      <c r="AX3">
        <v>7.5087451294695482</v>
      </c>
      <c r="AY3">
        <v>8.1170723365859772</v>
      </c>
      <c r="AZ3">
        <v>8.0649444260386183</v>
      </c>
      <c r="BA3">
        <v>8.0141843975012801</v>
      </c>
      <c r="BB3">
        <v>7.9624072223037281</v>
      </c>
      <c r="BC3">
        <v>7.9110989883507701</v>
      </c>
      <c r="BD3">
        <v>7.8577967020753388</v>
      </c>
      <c r="BE3">
        <v>7.803259043128838</v>
      </c>
      <c r="BF3">
        <v>7.7494734956264564</v>
      </c>
      <c r="BG3">
        <v>7.6930582890811605</v>
      </c>
      <c r="BH3">
        <v>7.6359057724430857</v>
      </c>
      <c r="BI3">
        <v>7.5775607299987708</v>
      </c>
      <c r="BJ3">
        <v>7.5186981469502596</v>
      </c>
      <c r="BK3">
        <v>7.4579878093017413</v>
      </c>
      <c r="BL3">
        <v>7.396181905200037</v>
      </c>
      <c r="BM3">
        <v>7.3325394468901104</v>
      </c>
      <c r="BN3">
        <v>7.2668194549091254</v>
      </c>
      <c r="BO3">
        <v>7.1990142709346197</v>
      </c>
      <c r="BP3">
        <v>7.1310088127906397</v>
      </c>
      <c r="BQ3">
        <v>7.0641209058296219</v>
      </c>
      <c r="BR3">
        <v>7.7785274759270964</v>
      </c>
      <c r="BS3">
        <v>7.712826413425117</v>
      </c>
      <c r="BT3">
        <v>7.6494906314835047</v>
      </c>
      <c r="BU3">
        <v>7.5867222975180688</v>
      </c>
      <c r="BV3">
        <v>7.5227571257978827</v>
      </c>
      <c r="BW3">
        <v>7.4587133719337437</v>
      </c>
      <c r="BX3">
        <v>7.3937857192610599</v>
      </c>
      <c r="BY3">
        <v>7.3271340649185781</v>
      </c>
      <c r="BZ3">
        <v>7.2597849455330703</v>
      </c>
      <c r="CA3">
        <v>7.1910316088486175</v>
      </c>
      <c r="CB3">
        <v>7.1207384055429426</v>
      </c>
      <c r="CC3">
        <v>7.0496443525692998</v>
      </c>
      <c r="CD3">
        <v>6.9772341768793567</v>
      </c>
      <c r="CE3">
        <v>6.9029270960172626</v>
      </c>
      <c r="CF3">
        <v>6.8265801051875865</v>
      </c>
      <c r="CG3">
        <v>6.7482268015682463</v>
      </c>
      <c r="CH3">
        <v>6.6669296163877689</v>
      </c>
      <c r="CI3">
        <v>6.5843312243675305</v>
      </c>
      <c r="CJ3">
        <v>6.5014290085945206</v>
      </c>
      <c r="CK3">
        <v>7.3968790352215565</v>
      </c>
      <c r="CL3">
        <v>7.3153404766272878</v>
      </c>
      <c r="CM3">
        <v>7.2371414273388357</v>
      </c>
      <c r="CN3">
        <v>7.1604985435223458</v>
      </c>
      <c r="CO3">
        <v>7.0841471331544481</v>
      </c>
      <c r="CP3">
        <v>7.0075770983043384</v>
      </c>
      <c r="CQ3">
        <v>6.9298581074062202</v>
      </c>
      <c r="CR3">
        <v>6.8510564466127981</v>
      </c>
      <c r="CS3">
        <v>6.7706605854514192</v>
      </c>
      <c r="CT3">
        <v>6.6890867704039234</v>
      </c>
      <c r="CU3">
        <v>6.6058327757405282</v>
      </c>
      <c r="CV3">
        <v>6.5211511646661284</v>
      </c>
      <c r="CW3">
        <v>6.4349359831617168</v>
      </c>
      <c r="CX3">
        <v>6.3461181572067975</v>
      </c>
      <c r="CY3">
        <v>6.2541854094620923</v>
      </c>
      <c r="CZ3">
        <v>6.1590254912249049</v>
      </c>
      <c r="DA3">
        <v>6.0606600739740148</v>
      </c>
      <c r="DB3">
        <v>5.9604707775342991</v>
      </c>
      <c r="DC3">
        <v>5.8598885038757995</v>
      </c>
      <c r="DD3">
        <v>7.0092808842553591</v>
      </c>
      <c r="DE3">
        <v>6.9075833245392175</v>
      </c>
      <c r="DF3">
        <v>6.8113336641128388</v>
      </c>
      <c r="DG3">
        <v>6.7208040620768559</v>
      </c>
      <c r="DH3">
        <v>6.6298579346782622</v>
      </c>
      <c r="DI3">
        <v>6.5397283057269675</v>
      </c>
      <c r="DJ3">
        <v>6.4489380878454217</v>
      </c>
      <c r="DK3">
        <v>6.3566949585411274</v>
      </c>
      <c r="DL3">
        <v>6.2627357796664862</v>
      </c>
      <c r="DM3">
        <v>6.1675536211968245</v>
      </c>
      <c r="DN3">
        <v>6.0708133597027159</v>
      </c>
      <c r="DO3">
        <v>5.9718044752908428</v>
      </c>
      <c r="DP3">
        <v>5.8706145630932376</v>
      </c>
      <c r="DQ3">
        <v>5.7666730483760844</v>
      </c>
      <c r="DR3">
        <v>5.6598116527102338</v>
      </c>
      <c r="DS3">
        <v>5.548708725234639</v>
      </c>
      <c r="DT3">
        <v>5.4349838401819381</v>
      </c>
      <c r="DU3">
        <v>5.3190018994623163</v>
      </c>
      <c r="DV3">
        <v>5.203114513644385</v>
      </c>
    </row>
    <row r="4" spans="1:126">
      <c r="A4" s="1">
        <v>158390000</v>
      </c>
      <c r="B4" s="1">
        <v>160950000</v>
      </c>
      <c r="C4" s="1">
        <v>171090000</v>
      </c>
      <c r="D4" s="1">
        <v>164110000</v>
      </c>
      <c r="E4" s="1"/>
      <c r="F4" s="1">
        <f t="shared" si="2"/>
        <v>8.1997277588070556</v>
      </c>
      <c r="G4" s="1">
        <f t="shared" si="3"/>
        <v>8.206690981021632</v>
      </c>
      <c r="H4" s="1">
        <f t="shared" si="4"/>
        <v>8.2332246263047679</v>
      </c>
      <c r="I4" s="1">
        <f t="shared" si="5"/>
        <v>8.2151350454802614</v>
      </c>
      <c r="Q4" s="1"/>
      <c r="R4" s="1">
        <v>123640000</v>
      </c>
      <c r="S4" s="1">
        <v>179400000</v>
      </c>
      <c r="T4" s="1">
        <v>184520000</v>
      </c>
      <c r="U4">
        <f t="shared" si="6"/>
        <v>8.0921589963912677</v>
      </c>
      <c r="V4">
        <f t="shared" si="7"/>
        <v>8.2538224387080739</v>
      </c>
      <c r="W4">
        <f t="shared" si="8"/>
        <v>8.2660434459362282</v>
      </c>
      <c r="X4" s="1"/>
      <c r="Y4" s="1"/>
      <c r="Z4" s="1"/>
      <c r="AA4">
        <v>8.0921589963912677</v>
      </c>
      <c r="AB4">
        <v>8.2538224387080739</v>
      </c>
      <c r="AC4">
        <v>8.2660434459362282</v>
      </c>
      <c r="AD4" s="1"/>
      <c r="AE4" s="1"/>
      <c r="AF4">
        <v>8.3672999996814035</v>
      </c>
      <c r="AG4">
        <v>8.3332053726253434</v>
      </c>
      <c r="AH4">
        <v>8.2998340406458588</v>
      </c>
      <c r="AI4">
        <v>8.2660434459362282</v>
      </c>
      <c r="AJ4">
        <v>8.2323098403279875</v>
      </c>
      <c r="AK4">
        <v>8.1986845730771432</v>
      </c>
      <c r="AL4">
        <v>8.1642040993240332</v>
      </c>
      <c r="AM4">
        <v>8.1298509507889101</v>
      </c>
      <c r="AN4">
        <v>8.0939117410493786</v>
      </c>
      <c r="AO4">
        <v>8.0573617629850389</v>
      </c>
      <c r="AP4">
        <v>8.0202783941119282</v>
      </c>
      <c r="AQ4">
        <v>7.9849636387997869</v>
      </c>
      <c r="AR4">
        <v>7.9461377297960629</v>
      </c>
      <c r="AS4">
        <v>7.9090315641772948</v>
      </c>
      <c r="AT4">
        <v>7.8731461513282559</v>
      </c>
      <c r="AU4">
        <v>7.8309028892484793</v>
      </c>
      <c r="AV4">
        <v>7.7932664017413886</v>
      </c>
      <c r="AW4">
        <v>7.7547381082614368</v>
      </c>
      <c r="AX4">
        <v>7.7169710754098535</v>
      </c>
      <c r="AY4">
        <v>8.1605285538517567</v>
      </c>
      <c r="AZ4">
        <v>8.1207055156582744</v>
      </c>
      <c r="BA4">
        <v>8.0808789103418164</v>
      </c>
      <c r="BB4">
        <v>8.0426936181786424</v>
      </c>
      <c r="BC4">
        <v>8.0036759025487836</v>
      </c>
      <c r="BD4">
        <v>7.9649569591305065</v>
      </c>
      <c r="BE4">
        <v>7.926157163015576</v>
      </c>
      <c r="BF4">
        <v>7.8864963653239339</v>
      </c>
      <c r="BG4">
        <v>7.8465103004633914</v>
      </c>
      <c r="BH4">
        <v>7.8064920110178742</v>
      </c>
      <c r="BI4">
        <v>7.7655120911726288</v>
      </c>
      <c r="BJ4">
        <v>7.7243414185378851</v>
      </c>
      <c r="BK4">
        <v>7.6822082747144655</v>
      </c>
      <c r="BL4">
        <v>7.6402528007546104</v>
      </c>
      <c r="BM4">
        <v>7.5971025620238164</v>
      </c>
      <c r="BN4">
        <v>7.5516207543641736</v>
      </c>
      <c r="BO4">
        <v>7.5065185616172503</v>
      </c>
      <c r="BP4">
        <v>7.4602812781779111</v>
      </c>
      <c r="BQ4">
        <v>7.4153573617237578</v>
      </c>
      <c r="BR4">
        <v>7.903540333939814</v>
      </c>
      <c r="BS4">
        <v>7.8588919470259837</v>
      </c>
      <c r="BT4">
        <v>7.8146404145666377</v>
      </c>
      <c r="BU4">
        <v>7.7703953944304152</v>
      </c>
      <c r="BV4">
        <v>7.7268168290342238</v>
      </c>
      <c r="BW4">
        <v>7.6827135306348922</v>
      </c>
      <c r="BX4">
        <v>7.6381097074649125</v>
      </c>
      <c r="BY4">
        <v>7.5933303805230619</v>
      </c>
      <c r="BZ4">
        <v>7.549040065083469</v>
      </c>
      <c r="CA4">
        <v>7.5024953999125508</v>
      </c>
      <c r="CB4">
        <v>7.4560318318952339</v>
      </c>
      <c r="CC4">
        <v>7.409392030619153</v>
      </c>
      <c r="CD4">
        <v>7.3613689227435968</v>
      </c>
      <c r="CE4">
        <v>7.3130231103232379</v>
      </c>
      <c r="CF4">
        <v>7.2636597352174652</v>
      </c>
      <c r="CG4">
        <v>7.2125870781238941</v>
      </c>
      <c r="CH4">
        <v>7.159597267987408</v>
      </c>
      <c r="CI4">
        <v>7.1063609088067503</v>
      </c>
      <c r="CJ4">
        <v>7.0555312250508981</v>
      </c>
      <c r="CK4">
        <v>7.627427309011094</v>
      </c>
      <c r="CL4">
        <v>7.5797607384109629</v>
      </c>
      <c r="CM4">
        <v>7.5312489355513623</v>
      </c>
      <c r="CN4">
        <v>7.4820871418264856</v>
      </c>
      <c r="CO4">
        <v>7.4330974769679878</v>
      </c>
      <c r="CP4">
        <v>7.3838153659804311</v>
      </c>
      <c r="CQ4">
        <v>7.3335681749239878</v>
      </c>
      <c r="CR4">
        <v>7.2844758530053211</v>
      </c>
      <c r="CS4">
        <v>7.2329707123113893</v>
      </c>
      <c r="CT4">
        <v>7.1813575920284505</v>
      </c>
      <c r="CU4">
        <v>7.1294320741555746</v>
      </c>
      <c r="CV4">
        <v>7.0765676304449379</v>
      </c>
      <c r="CW4">
        <v>7.0226345399441188</v>
      </c>
      <c r="CX4">
        <v>6.9674918138183823</v>
      </c>
      <c r="CY4">
        <v>6.912429320222425</v>
      </c>
      <c r="CZ4">
        <v>6.8546824696374555</v>
      </c>
      <c r="DA4">
        <v>6.7966159568849092</v>
      </c>
      <c r="DB4">
        <v>6.7360218115032708</v>
      </c>
      <c r="DC4">
        <v>6.676812452905259</v>
      </c>
      <c r="DD4">
        <v>7.3497242226343973</v>
      </c>
      <c r="DE4">
        <v>7.3019843940704394</v>
      </c>
      <c r="DF4">
        <v>7.2476296206791142</v>
      </c>
      <c r="DG4">
        <v>7.1935419885662171</v>
      </c>
      <c r="DH4">
        <v>7.1391861804161287</v>
      </c>
      <c r="DI4">
        <v>7.0849692884749871</v>
      </c>
      <c r="DJ4">
        <v>7.0291807889075466</v>
      </c>
      <c r="DK4">
        <v>6.9738433877063919</v>
      </c>
      <c r="DL4">
        <v>6.918486421129435</v>
      </c>
      <c r="DM4">
        <v>6.859654578480578</v>
      </c>
      <c r="DN4">
        <v>6.8020618567345643</v>
      </c>
      <c r="DO4">
        <v>6.7431490094091409</v>
      </c>
      <c r="DP4">
        <v>6.682244383923317</v>
      </c>
      <c r="DQ4">
        <v>6.6223072981599413</v>
      </c>
      <c r="DR4">
        <v>6.5598826963062846</v>
      </c>
      <c r="DS4">
        <v>6.494460719390827</v>
      </c>
      <c r="DT4">
        <v>6.4291868449047129</v>
      </c>
      <c r="DU4">
        <v>6.3624447739410543</v>
      </c>
      <c r="DV4">
        <v>6.2963360546020466</v>
      </c>
    </row>
    <row r="5" spans="1:126">
      <c r="A5" s="1">
        <v>141760000</v>
      </c>
      <c r="B5" s="1">
        <v>145000000</v>
      </c>
      <c r="C5" s="1">
        <v>154620000</v>
      </c>
      <c r="D5" s="1">
        <v>148660000</v>
      </c>
      <c r="E5" s="1"/>
      <c r="F5" s="1">
        <f t="shared" si="2"/>
        <v>8.1515537045429749</v>
      </c>
      <c r="G5" s="1">
        <f t="shared" si="3"/>
        <v>8.1613680022349744</v>
      </c>
      <c r="H5" s="1">
        <f t="shared" si="4"/>
        <v>8.1892656689345475</v>
      </c>
      <c r="I5" s="1">
        <f t="shared" si="5"/>
        <v>8.1721941284669306</v>
      </c>
      <c r="Q5" s="1"/>
      <c r="R5" s="1">
        <v>107480000</v>
      </c>
      <c r="S5" s="1">
        <v>162570000</v>
      </c>
      <c r="T5" s="1">
        <v>170730000</v>
      </c>
      <c r="U5">
        <f t="shared" si="6"/>
        <v>8.0313276577611301</v>
      </c>
      <c r="V5">
        <f t="shared" si="7"/>
        <v>8.211040405732053</v>
      </c>
      <c r="W5">
        <f t="shared" si="8"/>
        <v>8.2323098403279875</v>
      </c>
      <c r="AA5">
        <v>8.0313276577611301</v>
      </c>
      <c r="AB5">
        <v>8.211040405732053</v>
      </c>
      <c r="AC5">
        <v>8.2323098403279875</v>
      </c>
    </row>
    <row r="6" spans="1:126">
      <c r="A6" s="1">
        <v>126730000</v>
      </c>
      <c r="B6" s="1">
        <v>130100000</v>
      </c>
      <c r="C6" s="1">
        <v>139200000</v>
      </c>
      <c r="D6" s="1">
        <v>134160000</v>
      </c>
      <c r="E6" s="1"/>
      <c r="F6" s="1">
        <f t="shared" si="2"/>
        <v>8.1028794348693776</v>
      </c>
      <c r="G6" s="1">
        <f t="shared" si="3"/>
        <v>8.1142772965615855</v>
      </c>
      <c r="H6" s="1">
        <f t="shared" si="4"/>
        <v>8.1436392352745433</v>
      </c>
      <c r="I6" s="1">
        <f t="shared" si="5"/>
        <v>8.1276230495980286</v>
      </c>
      <c r="Q6" s="1"/>
      <c r="R6" s="1">
        <v>93043000</v>
      </c>
      <c r="S6" s="1">
        <v>147310000</v>
      </c>
      <c r="T6" s="1">
        <v>158010000</v>
      </c>
      <c r="U6">
        <f t="shared" si="6"/>
        <v>7.9686837049710473</v>
      </c>
      <c r="V6">
        <f t="shared" si="7"/>
        <v>8.1682322295134213</v>
      </c>
      <c r="W6">
        <f t="shared" si="8"/>
        <v>8.1986845730771432</v>
      </c>
      <c r="AA6">
        <v>7.9686837049710473</v>
      </c>
      <c r="AB6">
        <v>8.1682322295134213</v>
      </c>
      <c r="AC6">
        <v>8.1986845730771432</v>
      </c>
    </row>
    <row r="7" spans="1:126">
      <c r="A7" s="1">
        <v>112590000</v>
      </c>
      <c r="B7" s="1">
        <v>116330000</v>
      </c>
      <c r="C7" s="1">
        <v>124950000</v>
      </c>
      <c r="D7" s="1">
        <v>120610000</v>
      </c>
      <c r="E7" s="1"/>
      <c r="F7" s="1">
        <f t="shared" si="2"/>
        <v>8.0514998191327454</v>
      </c>
      <c r="G7" s="1">
        <f t="shared" si="3"/>
        <v>8.0656917280932703</v>
      </c>
      <c r="H7" s="1">
        <f t="shared" si="4"/>
        <v>8.0967362604624693</v>
      </c>
      <c r="I7" s="1">
        <f t="shared" si="5"/>
        <v>8.0813833174622847</v>
      </c>
      <c r="Q7" s="1"/>
      <c r="R7" s="1">
        <v>79873000</v>
      </c>
      <c r="S7" s="1">
        <v>132740000</v>
      </c>
      <c r="T7" s="1">
        <v>145950000</v>
      </c>
      <c r="U7">
        <f t="shared" si="6"/>
        <v>7.9023999966770875</v>
      </c>
      <c r="V7">
        <f t="shared" si="7"/>
        <v>8.1230018133060238</v>
      </c>
      <c r="W7">
        <f t="shared" si="8"/>
        <v>8.1642040993240332</v>
      </c>
      <c r="AA7">
        <v>7.9023999966770875</v>
      </c>
      <c r="AB7">
        <v>8.1230018133060238</v>
      </c>
      <c r="AC7">
        <v>8.1642040993240332</v>
      </c>
    </row>
    <row r="8" spans="1:126">
      <c r="A8" s="1">
        <v>99559000</v>
      </c>
      <c r="B8" s="1">
        <v>103970000</v>
      </c>
      <c r="C8" s="1">
        <v>111940000</v>
      </c>
      <c r="D8" s="1">
        <v>108150000</v>
      </c>
      <c r="E8" s="1"/>
      <c r="F8" s="1">
        <f t="shared" si="2"/>
        <v>7.9980805257764214</v>
      </c>
      <c r="G8" s="1">
        <f t="shared" si="3"/>
        <v>8.0169080439720748</v>
      </c>
      <c r="H8" s="1">
        <f t="shared" si="4"/>
        <v>8.0489853025707117</v>
      </c>
      <c r="I8" s="1">
        <f t="shared" si="5"/>
        <v>8.0340265237751094</v>
      </c>
      <c r="Q8" s="1"/>
      <c r="R8" s="1">
        <v>67979000</v>
      </c>
      <c r="S8" s="1">
        <v>119620000</v>
      </c>
      <c r="T8" s="1">
        <v>134850000</v>
      </c>
      <c r="U8">
        <f t="shared" si="6"/>
        <v>7.8323747716375056</v>
      </c>
      <c r="V8">
        <f t="shared" si="7"/>
        <v>8.0778037980760882</v>
      </c>
      <c r="W8">
        <f t="shared" si="8"/>
        <v>8.1298509507889101</v>
      </c>
      <c r="AA8">
        <v>7.8323747716375056</v>
      </c>
      <c r="AB8">
        <v>8.0778037980760882</v>
      </c>
      <c r="AC8">
        <v>8.1298509507889101</v>
      </c>
    </row>
    <row r="9" spans="1:126">
      <c r="A9" s="1">
        <v>87710000</v>
      </c>
      <c r="B9" s="1">
        <v>92144000</v>
      </c>
      <c r="C9" s="1">
        <v>99853000</v>
      </c>
      <c r="D9" s="1">
        <v>96461000</v>
      </c>
      <c r="E9" s="1"/>
      <c r="F9" s="1">
        <f t="shared" si="2"/>
        <v>7.9430491110084072</v>
      </c>
      <c r="G9" s="1">
        <f t="shared" si="3"/>
        <v>7.9644670611858315</v>
      </c>
      <c r="H9" s="1">
        <f t="shared" si="4"/>
        <v>7.9993611174177728</v>
      </c>
      <c r="I9" s="1">
        <f t="shared" si="5"/>
        <v>7.9843517598897282</v>
      </c>
      <c r="Q9" s="1"/>
      <c r="R9" s="1">
        <v>57500000</v>
      </c>
      <c r="S9" s="1">
        <v>107160000</v>
      </c>
      <c r="T9" s="1">
        <v>124140000</v>
      </c>
      <c r="U9">
        <f t="shared" si="6"/>
        <v>7.7596678446896306</v>
      </c>
      <c r="V9">
        <f t="shared" si="7"/>
        <v>8.0300327049361719</v>
      </c>
      <c r="W9">
        <f t="shared" si="8"/>
        <v>8.0939117410493786</v>
      </c>
      <c r="AA9">
        <v>7.7596678446896306</v>
      </c>
      <c r="AB9">
        <v>8.0300327049361719</v>
      </c>
      <c r="AC9">
        <v>8.0939117410493786</v>
      </c>
    </row>
    <row r="10" spans="1:126">
      <c r="A10" s="1">
        <v>76958000</v>
      </c>
      <c r="B10" s="1">
        <v>81158000</v>
      </c>
      <c r="C10" s="1">
        <v>88795000</v>
      </c>
      <c r="D10" s="1">
        <v>85908000</v>
      </c>
      <c r="E10" s="1"/>
      <c r="F10" s="1">
        <f t="shared" si="2"/>
        <v>7.8862537726439683</v>
      </c>
      <c r="G10" s="1">
        <f t="shared" si="3"/>
        <v>7.9093313360490098</v>
      </c>
      <c r="H10" s="1">
        <f t="shared" si="4"/>
        <v>7.9483885115720065</v>
      </c>
      <c r="I10" s="1">
        <f t="shared" si="5"/>
        <v>7.9340336084654588</v>
      </c>
      <c r="Q10" s="1"/>
      <c r="R10" s="1">
        <v>48199000</v>
      </c>
      <c r="S10" s="1">
        <v>95929000</v>
      </c>
      <c r="T10" s="1">
        <v>114120000</v>
      </c>
      <c r="U10">
        <f t="shared" si="6"/>
        <v>7.6830380278864201</v>
      </c>
      <c r="V10">
        <f t="shared" si="7"/>
        <v>7.9819499172444388</v>
      </c>
      <c r="W10">
        <f t="shared" si="8"/>
        <v>8.0573617629850389</v>
      </c>
      <c r="AA10">
        <v>7.6830380278864201</v>
      </c>
      <c r="AB10">
        <v>7.9819499172444388</v>
      </c>
      <c r="AC10">
        <v>8.0573617629850389</v>
      </c>
    </row>
    <row r="11" spans="1:126">
      <c r="A11" s="1">
        <v>67167000</v>
      </c>
      <c r="B11" s="1">
        <v>71607000</v>
      </c>
      <c r="C11" s="1">
        <v>78619000</v>
      </c>
      <c r="D11" s="1">
        <v>76295000</v>
      </c>
      <c r="E11" s="1"/>
      <c r="F11" s="1">
        <f t="shared" si="2"/>
        <v>7.8271559510597202</v>
      </c>
      <c r="G11" s="1">
        <f t="shared" si="3"/>
        <v>7.8549554791902114</v>
      </c>
      <c r="H11" s="1">
        <f t="shared" si="4"/>
        <v>7.8955275154794418</v>
      </c>
      <c r="I11" s="1">
        <f t="shared" si="5"/>
        <v>7.8824960773577404</v>
      </c>
      <c r="Q11" s="1"/>
      <c r="R11" s="1">
        <v>40173000</v>
      </c>
      <c r="S11" s="1">
        <v>85644000</v>
      </c>
      <c r="T11" s="1">
        <v>104780000</v>
      </c>
      <c r="U11">
        <f t="shared" si="6"/>
        <v>7.6039342647612154</v>
      </c>
      <c r="V11">
        <f t="shared" si="7"/>
        <v>7.9326969428045535</v>
      </c>
      <c r="W11">
        <f t="shared" si="8"/>
        <v>8.0202783941119282</v>
      </c>
      <c r="AA11">
        <v>7.6039342647612154</v>
      </c>
      <c r="AB11">
        <v>7.9326969428045535</v>
      </c>
      <c r="AC11">
        <v>8.0202783941119282</v>
      </c>
    </row>
    <row r="12" spans="1:126">
      <c r="A12" s="1">
        <v>58274000</v>
      </c>
      <c r="B12" s="1">
        <v>62602000</v>
      </c>
      <c r="C12" s="1">
        <v>69141000</v>
      </c>
      <c r="D12" s="1">
        <v>67360000</v>
      </c>
      <c r="E12" s="1"/>
      <c r="F12" s="1">
        <f t="shared" si="2"/>
        <v>7.7654748296279088</v>
      </c>
      <c r="G12" s="1">
        <f t="shared" si="3"/>
        <v>7.7965882082118494</v>
      </c>
      <c r="H12" s="1">
        <f t="shared" si="4"/>
        <v>7.8397356565390641</v>
      </c>
      <c r="I12" s="1">
        <f t="shared" si="5"/>
        <v>7.8284020784915933</v>
      </c>
      <c r="Q12" s="1"/>
      <c r="R12" s="1">
        <v>33136000</v>
      </c>
      <c r="S12" s="1">
        <v>76052000</v>
      </c>
      <c r="T12" s="1">
        <v>96597000</v>
      </c>
      <c r="U12">
        <f t="shared" si="6"/>
        <v>7.5203000815493777</v>
      </c>
      <c r="V12">
        <f t="shared" si="7"/>
        <v>7.8811106395269883</v>
      </c>
      <c r="W12">
        <f t="shared" si="8"/>
        <v>7.9849636387997869</v>
      </c>
      <c r="AA12">
        <v>7.5203000815493777</v>
      </c>
      <c r="AB12">
        <v>7.8811106395269883</v>
      </c>
      <c r="AC12">
        <v>7.9849636387997869</v>
      </c>
    </row>
    <row r="13" spans="1:126">
      <c r="A13" s="1">
        <v>50288000</v>
      </c>
      <c r="B13" s="1">
        <v>54863000</v>
      </c>
      <c r="C13" s="1">
        <v>60714000</v>
      </c>
      <c r="D13" s="1">
        <v>59342000</v>
      </c>
      <c r="E13" s="1"/>
      <c r="F13" s="1">
        <f t="shared" si="2"/>
        <v>7.7014643636735052</v>
      </c>
      <c r="G13" s="1">
        <f t="shared" si="3"/>
        <v>7.7392795518617143</v>
      </c>
      <c r="H13" s="1">
        <f t="shared" si="4"/>
        <v>7.7832888462925078</v>
      </c>
      <c r="I13" s="1">
        <f t="shared" si="5"/>
        <v>7.7733621792293341</v>
      </c>
      <c r="Q13" s="1"/>
      <c r="R13" s="1">
        <v>27134000</v>
      </c>
      <c r="S13" s="1">
        <v>67508000</v>
      </c>
      <c r="T13" s="1">
        <v>88336000</v>
      </c>
      <c r="U13">
        <f t="shared" si="6"/>
        <v>7.433513820664543</v>
      </c>
      <c r="V13">
        <f t="shared" si="7"/>
        <v>7.8293552417196732</v>
      </c>
      <c r="W13">
        <f t="shared" si="8"/>
        <v>7.9461377297960629</v>
      </c>
      <c r="AA13">
        <v>7.433513820664543</v>
      </c>
      <c r="AB13">
        <v>7.8293552417196732</v>
      </c>
      <c r="AC13">
        <v>7.9461377297960629</v>
      </c>
    </row>
    <row r="14" spans="1:126">
      <c r="A14" s="1">
        <v>43304000</v>
      </c>
      <c r="B14" s="1">
        <v>47757000</v>
      </c>
      <c r="C14" s="1">
        <v>52979000</v>
      </c>
      <c r="D14" s="1">
        <v>52053000</v>
      </c>
      <c r="E14" s="1"/>
      <c r="F14" s="1">
        <f t="shared" si="2"/>
        <v>7.6365280140830052</v>
      </c>
      <c r="G14" s="1">
        <f t="shared" si="3"/>
        <v>7.6790370374603594</v>
      </c>
      <c r="H14" s="1">
        <f t="shared" si="4"/>
        <v>7.7241037565550092</v>
      </c>
      <c r="I14" s="1">
        <f t="shared" si="5"/>
        <v>7.7164457645074593</v>
      </c>
      <c r="Q14" s="1"/>
      <c r="R14" s="1">
        <v>22071000</v>
      </c>
      <c r="S14" s="1">
        <v>59871000</v>
      </c>
      <c r="T14" s="1">
        <v>81102000</v>
      </c>
      <c r="U14">
        <f t="shared" si="6"/>
        <v>7.3438220107621612</v>
      </c>
      <c r="V14">
        <f t="shared" si="7"/>
        <v>7.7772165120433794</v>
      </c>
      <c r="W14">
        <f t="shared" si="8"/>
        <v>7.9090315641772948</v>
      </c>
      <c r="AA14">
        <v>7.3438220107621612</v>
      </c>
      <c r="AB14">
        <v>7.7772165120433794</v>
      </c>
      <c r="AC14">
        <v>7.9090315641772948</v>
      </c>
    </row>
    <row r="15" spans="1:126">
      <c r="A15" s="1">
        <v>37123000</v>
      </c>
      <c r="B15" s="1">
        <v>41293000</v>
      </c>
      <c r="C15" s="1">
        <v>46203000</v>
      </c>
      <c r="D15" s="1">
        <v>45437000</v>
      </c>
      <c r="E15" s="1"/>
      <c r="F15" s="1">
        <f t="shared" si="2"/>
        <v>7.5696430653593163</v>
      </c>
      <c r="G15" s="1">
        <f t="shared" si="3"/>
        <v>7.6158764361834042</v>
      </c>
      <c r="H15" s="1">
        <f t="shared" si="4"/>
        <v>7.6646701755809339</v>
      </c>
      <c r="I15" s="1">
        <f t="shared" si="5"/>
        <v>7.6574096491453805</v>
      </c>
      <c r="Q15" s="1"/>
      <c r="R15" s="1">
        <v>17791000</v>
      </c>
      <c r="S15" s="1">
        <v>52860000</v>
      </c>
      <c r="T15" s="1">
        <v>74670000</v>
      </c>
      <c r="U15">
        <f t="shared" si="6"/>
        <v>7.250200359678991</v>
      </c>
      <c r="V15">
        <f t="shared" si="7"/>
        <v>7.7231271587956911</v>
      </c>
      <c r="W15">
        <f t="shared" si="8"/>
        <v>7.8731461513282559</v>
      </c>
      <c r="AA15">
        <v>7.250200359678991</v>
      </c>
      <c r="AB15">
        <v>7.7231271587956911</v>
      </c>
      <c r="AC15">
        <v>7.8731461513282559</v>
      </c>
    </row>
    <row r="16" spans="1:126">
      <c r="A16" s="1">
        <v>31677000</v>
      </c>
      <c r="B16" s="1">
        <v>35753000</v>
      </c>
      <c r="C16" s="1">
        <v>40338000</v>
      </c>
      <c r="D16" s="1">
        <v>39663000</v>
      </c>
      <c r="E16" s="1"/>
      <c r="F16" s="1">
        <f t="shared" si="2"/>
        <v>7.5007440445986688</v>
      </c>
      <c r="G16" s="1">
        <f t="shared" si="3"/>
        <v>7.5533124889002412</v>
      </c>
      <c r="H16" s="1">
        <f t="shared" si="4"/>
        <v>7.6057143616383671</v>
      </c>
      <c r="I16" s="1">
        <f t="shared" si="5"/>
        <v>7.5983855599492438</v>
      </c>
      <c r="Q16" s="1"/>
      <c r="R16" s="1">
        <v>14365000</v>
      </c>
      <c r="S16" s="1">
        <v>46748000</v>
      </c>
      <c r="T16" s="1">
        <v>67749000</v>
      </c>
      <c r="U16">
        <f t="shared" si="6"/>
        <v>7.1573056303279659</v>
      </c>
      <c r="V16">
        <f t="shared" si="7"/>
        <v>7.6697630353680282</v>
      </c>
      <c r="W16">
        <f t="shared" si="8"/>
        <v>7.8309028892484793</v>
      </c>
      <c r="AA16">
        <v>7.1573056303279659</v>
      </c>
      <c r="AB16">
        <v>7.6697630353680282</v>
      </c>
      <c r="AC16">
        <v>7.8309028892484793</v>
      </c>
    </row>
    <row r="17" spans="1:29">
      <c r="A17" s="1">
        <v>27137000</v>
      </c>
      <c r="B17" s="1">
        <v>31055000</v>
      </c>
      <c r="C17" s="1">
        <v>35106000</v>
      </c>
      <c r="D17" s="1">
        <v>34712000</v>
      </c>
      <c r="E17" s="1"/>
      <c r="F17" s="1">
        <f t="shared" si="2"/>
        <v>7.4335618346479615</v>
      </c>
      <c r="G17" s="1">
        <f t="shared" si="3"/>
        <v>7.4921315335815697</v>
      </c>
      <c r="H17" s="1">
        <f t="shared" si="4"/>
        <v>7.5453813484943622</v>
      </c>
      <c r="I17" s="1">
        <f t="shared" si="5"/>
        <v>7.5404796371211553</v>
      </c>
      <c r="Q17" s="1"/>
      <c r="R17" s="1">
        <v>11575000</v>
      </c>
      <c r="S17" s="1">
        <v>41381000</v>
      </c>
      <c r="T17" s="1">
        <v>62125000</v>
      </c>
      <c r="U17">
        <f t="shared" si="6"/>
        <v>7.0635209996899908</v>
      </c>
      <c r="V17">
        <f t="shared" si="7"/>
        <v>7.6168009814779598</v>
      </c>
      <c r="W17">
        <f t="shared" si="8"/>
        <v>7.7932664017413886</v>
      </c>
      <c r="AA17">
        <v>7.0635209996899908</v>
      </c>
      <c r="AB17">
        <v>7.6168009814779598</v>
      </c>
      <c r="AC17">
        <v>7.7932664017413886</v>
      </c>
    </row>
    <row r="18" spans="1:29">
      <c r="A18" s="1">
        <v>23117000</v>
      </c>
      <c r="B18" s="1">
        <v>26864000</v>
      </c>
      <c r="C18" s="1">
        <v>30434000</v>
      </c>
      <c r="D18" s="1">
        <v>30292000</v>
      </c>
      <c r="E18" s="1"/>
      <c r="F18" s="1">
        <f t="shared" si="2"/>
        <v>7.3639314730018368</v>
      </c>
      <c r="G18" s="1">
        <f t="shared" si="3"/>
        <v>7.429170678793974</v>
      </c>
      <c r="H18" s="1">
        <f t="shared" si="4"/>
        <v>7.483359036280687</v>
      </c>
      <c r="I18" s="1">
        <f t="shared" si="5"/>
        <v>7.4813279481525754</v>
      </c>
      <c r="Q18" s="1"/>
      <c r="R18" s="1">
        <v>9252300</v>
      </c>
      <c r="S18" s="1">
        <v>36588000</v>
      </c>
      <c r="T18" s="1">
        <v>56851000</v>
      </c>
      <c r="U18">
        <f t="shared" si="6"/>
        <v>6.9662497060519204</v>
      </c>
      <c r="V18">
        <f t="shared" si="7"/>
        <v>7.5633386704130059</v>
      </c>
      <c r="W18">
        <f t="shared" si="8"/>
        <v>7.7547381082614368</v>
      </c>
      <c r="AA18">
        <v>6.9662497060519204</v>
      </c>
      <c r="AB18">
        <v>7.5633386704130059</v>
      </c>
      <c r="AC18">
        <v>7.7547381082614368</v>
      </c>
    </row>
    <row r="19" spans="1:29">
      <c r="A19" s="1">
        <v>19630000</v>
      </c>
      <c r="B19" s="1">
        <v>23122000</v>
      </c>
      <c r="C19" s="1">
        <v>26334000</v>
      </c>
      <c r="D19" s="1">
        <v>26394000</v>
      </c>
      <c r="E19" s="1"/>
      <c r="F19" s="1">
        <f t="shared" si="2"/>
        <v>7.2929202996000058</v>
      </c>
      <c r="G19" s="1">
        <f t="shared" si="3"/>
        <v>7.3640253968504483</v>
      </c>
      <c r="H19" s="1">
        <f t="shared" si="4"/>
        <v>7.4205168312286167</v>
      </c>
      <c r="I19" s="1">
        <f t="shared" si="5"/>
        <v>7.4215052123605068</v>
      </c>
      <c r="Q19" s="1"/>
      <c r="R19" s="1">
        <v>7347200</v>
      </c>
      <c r="S19" s="1">
        <v>32266000</v>
      </c>
      <c r="T19" s="1">
        <v>52116000</v>
      </c>
      <c r="U19">
        <f t="shared" si="6"/>
        <v>6.8661218620458415</v>
      </c>
      <c r="V19">
        <f t="shared" si="7"/>
        <v>7.5087451294695482</v>
      </c>
      <c r="W19">
        <f t="shared" si="8"/>
        <v>7.7169710754098535</v>
      </c>
      <c r="AA19">
        <v>6.8661218620458415</v>
      </c>
      <c r="AB19">
        <v>7.5087451294695482</v>
      </c>
      <c r="AC19">
        <v>7.7169710754098535</v>
      </c>
    </row>
    <row r="20" spans="1:29">
      <c r="A20" s="1">
        <v>109510000</v>
      </c>
      <c r="B20" s="1">
        <v>114480000</v>
      </c>
      <c r="C20" s="1">
        <v>121450000</v>
      </c>
      <c r="D20" s="1">
        <v>119160000</v>
      </c>
      <c r="E20" s="1"/>
      <c r="F20" s="1">
        <f t="shared" si="2"/>
        <v>8.039453778961736</v>
      </c>
      <c r="G20" s="1">
        <f t="shared" si="3"/>
        <v>8.0587296207517198</v>
      </c>
      <c r="H20" s="1">
        <f t="shared" si="4"/>
        <v>8.0843975191411488</v>
      </c>
      <c r="I20" s="1">
        <f t="shared" si="5"/>
        <v>8.0761304945430066</v>
      </c>
      <c r="Q20" s="1"/>
      <c r="R20" s="1">
        <v>76158000</v>
      </c>
      <c r="S20" s="1">
        <v>130940000</v>
      </c>
      <c r="T20" s="1">
        <v>144720000</v>
      </c>
      <c r="U20">
        <f t="shared" si="6"/>
        <v>7.8817155304346009</v>
      </c>
      <c r="V20">
        <f t="shared" si="7"/>
        <v>8.1170723365859772</v>
      </c>
      <c r="W20">
        <f t="shared" si="8"/>
        <v>8.1605285538517567</v>
      </c>
      <c r="AA20">
        <v>7.8817155304346009</v>
      </c>
      <c r="AB20">
        <v>8.1170723365859772</v>
      </c>
      <c r="AC20">
        <v>8.1605285538517567</v>
      </c>
    </row>
    <row r="21" spans="1:29">
      <c r="A21" s="1">
        <v>95400000</v>
      </c>
      <c r="B21" s="1">
        <v>100430000</v>
      </c>
      <c r="C21" s="1">
        <v>107030000</v>
      </c>
      <c r="D21" s="1">
        <v>105790000</v>
      </c>
      <c r="E21" s="1"/>
      <c r="F21" s="1">
        <f t="shared" si="2"/>
        <v>7.9795483747040947</v>
      </c>
      <c r="G21" s="1">
        <f t="shared" si="3"/>
        <v>8.0018634626925245</v>
      </c>
      <c r="H21" s="1">
        <f t="shared" si="4"/>
        <v>8.0295055254265773</v>
      </c>
      <c r="I21" s="1">
        <f t="shared" si="5"/>
        <v>8.0244446171313495</v>
      </c>
      <c r="Q21" s="1"/>
      <c r="R21" s="1">
        <v>63794000</v>
      </c>
      <c r="S21" s="1">
        <v>116130000</v>
      </c>
      <c r="T21" s="1">
        <v>132040000</v>
      </c>
      <c r="U21">
        <f t="shared" si="6"/>
        <v>7.8047798340592918</v>
      </c>
      <c r="V21">
        <f t="shared" si="7"/>
        <v>8.0649444260386183</v>
      </c>
      <c r="W21">
        <f t="shared" si="8"/>
        <v>8.1207055156582744</v>
      </c>
      <c r="AA21">
        <v>7.8047798340592918</v>
      </c>
      <c r="AB21">
        <v>8.0649444260386183</v>
      </c>
      <c r="AC21">
        <v>8.1207055156582744</v>
      </c>
    </row>
    <row r="22" spans="1:29">
      <c r="A22" s="1">
        <v>83080000</v>
      </c>
      <c r="B22" s="1">
        <v>88209000</v>
      </c>
      <c r="C22" s="1">
        <v>94456000</v>
      </c>
      <c r="D22" s="1">
        <v>93746000</v>
      </c>
      <c r="E22" s="1"/>
      <c r="F22" s="1">
        <f t="shared" si="2"/>
        <v>7.9194964878630616</v>
      </c>
      <c r="G22" s="1">
        <f t="shared" si="3"/>
        <v>7.9455128986344246</v>
      </c>
      <c r="H22" s="1">
        <f t="shared" si="4"/>
        <v>7.9752295502316839</v>
      </c>
      <c r="I22" s="1">
        <f t="shared" si="5"/>
        <v>7.9719527461065463</v>
      </c>
      <c r="Q22" s="1"/>
      <c r="R22" s="1">
        <v>53230000</v>
      </c>
      <c r="S22" s="1">
        <v>103320000</v>
      </c>
      <c r="T22" s="1">
        <v>120470000</v>
      </c>
      <c r="U22">
        <f t="shared" si="6"/>
        <v>7.7261564661727551</v>
      </c>
      <c r="V22">
        <f t="shared" si="7"/>
        <v>8.0141843975012801</v>
      </c>
      <c r="W22">
        <f t="shared" si="8"/>
        <v>8.0808789103418164</v>
      </c>
      <c r="AA22">
        <v>7.7261564661727551</v>
      </c>
      <c r="AB22">
        <v>8.0141843975012801</v>
      </c>
      <c r="AC22">
        <v>8.0808789103418164</v>
      </c>
    </row>
    <row r="23" spans="1:29">
      <c r="A23" s="1">
        <v>72214000</v>
      </c>
      <c r="B23" s="1">
        <v>77330000</v>
      </c>
      <c r="C23" s="1">
        <v>83292000</v>
      </c>
      <c r="D23" s="1">
        <v>82819000</v>
      </c>
      <c r="E23" s="1"/>
      <c r="F23" s="1">
        <f t="shared" si="2"/>
        <v>7.8586214016324822</v>
      </c>
      <c r="G23" s="1">
        <f t="shared" si="3"/>
        <v>7.8883480101780492</v>
      </c>
      <c r="H23" s="1">
        <f t="shared" si="4"/>
        <v>7.9206032904499839</v>
      </c>
      <c r="I23" s="1">
        <f t="shared" si="5"/>
        <v>7.9181299822988898</v>
      </c>
      <c r="Q23" s="1"/>
      <c r="R23" s="1">
        <v>44146000</v>
      </c>
      <c r="S23" s="1">
        <v>91708000</v>
      </c>
      <c r="T23" s="1">
        <v>110330000</v>
      </c>
      <c r="U23">
        <f t="shared" si="6"/>
        <v>7.64489135895262</v>
      </c>
      <c r="V23">
        <f t="shared" si="7"/>
        <v>7.9624072223037281</v>
      </c>
      <c r="W23">
        <f t="shared" si="8"/>
        <v>8.0426936181786424</v>
      </c>
      <c r="AA23">
        <v>7.64489135895262</v>
      </c>
      <c r="AB23">
        <v>7.9624072223037281</v>
      </c>
      <c r="AC23">
        <v>8.0426936181786424</v>
      </c>
    </row>
    <row r="24" spans="1:29">
      <c r="A24" s="1">
        <v>62504000</v>
      </c>
      <c r="B24" s="1">
        <v>67655000</v>
      </c>
      <c r="C24" s="1">
        <v>73197000</v>
      </c>
      <c r="D24" s="1">
        <v>72960000</v>
      </c>
      <c r="E24" s="1"/>
      <c r="F24" s="1">
        <f t="shared" si="2"/>
        <v>7.7959078113015199</v>
      </c>
      <c r="G24" s="1">
        <f t="shared" si="3"/>
        <v>7.8302998983788283</v>
      </c>
      <c r="H24" s="1">
        <f t="shared" si="4"/>
        <v>7.864493281739473</v>
      </c>
      <c r="I24" s="1">
        <f t="shared" si="5"/>
        <v>7.8630848253203594</v>
      </c>
      <c r="Q24" s="1"/>
      <c r="R24" s="1">
        <v>36397000</v>
      </c>
      <c r="S24" s="1">
        <v>81489000</v>
      </c>
      <c r="T24" s="1">
        <v>100850000</v>
      </c>
      <c r="U24">
        <f t="shared" si="6"/>
        <v>7.5610655886727125</v>
      </c>
      <c r="V24">
        <f t="shared" si="7"/>
        <v>7.9110989883507701</v>
      </c>
      <c r="W24">
        <f t="shared" si="8"/>
        <v>8.0036759025487836</v>
      </c>
      <c r="AA24">
        <v>7.5610655886727125</v>
      </c>
      <c r="AB24">
        <v>7.9110989883507701</v>
      </c>
      <c r="AC24">
        <v>8.0036759025487836</v>
      </c>
    </row>
    <row r="25" spans="1:29">
      <c r="A25" s="1">
        <v>53890000</v>
      </c>
      <c r="B25" s="1">
        <v>58898000</v>
      </c>
      <c r="C25" s="1">
        <v>64150000</v>
      </c>
      <c r="D25" s="1">
        <v>64045000</v>
      </c>
      <c r="E25" s="1"/>
      <c r="F25" s="1">
        <f t="shared" si="2"/>
        <v>7.7315081835960253</v>
      </c>
      <c r="G25" s="1">
        <f t="shared" si="3"/>
        <v>7.7701005476952343</v>
      </c>
      <c r="H25" s="1">
        <f t="shared" si="4"/>
        <v>7.8071966607109475</v>
      </c>
      <c r="I25" s="1">
        <f t="shared" si="5"/>
        <v>7.8064852299874836</v>
      </c>
      <c r="Q25" s="1"/>
      <c r="R25" s="1">
        <v>29768000</v>
      </c>
      <c r="S25" s="1">
        <v>72077000</v>
      </c>
      <c r="T25" s="1">
        <v>92248000</v>
      </c>
      <c r="U25">
        <f t="shared" si="6"/>
        <v>7.473749657013478</v>
      </c>
      <c r="V25">
        <f t="shared" si="7"/>
        <v>7.8577967020753388</v>
      </c>
      <c r="W25">
        <f t="shared" si="8"/>
        <v>7.9649569591305065</v>
      </c>
      <c r="AA25">
        <v>7.473749657013478</v>
      </c>
      <c r="AB25">
        <v>7.8577967020753388</v>
      </c>
      <c r="AC25">
        <v>7.9649569591305065</v>
      </c>
    </row>
    <row r="26" spans="1:29">
      <c r="A26" s="1">
        <v>46208000</v>
      </c>
      <c r="B26" s="1">
        <v>51146000</v>
      </c>
      <c r="C26" s="1">
        <v>56004000</v>
      </c>
      <c r="D26" s="1">
        <v>56045000</v>
      </c>
      <c r="E26" s="1"/>
      <c r="F26" s="1">
        <f t="shared" si="2"/>
        <v>7.6647171715535265</v>
      </c>
      <c r="G26" s="1">
        <f t="shared" si="3"/>
        <v>7.7088116742973289</v>
      </c>
      <c r="H26" s="1">
        <f t="shared" si="4"/>
        <v>7.748219046932781</v>
      </c>
      <c r="I26" s="1">
        <f t="shared" si="5"/>
        <v>7.7485368735006706</v>
      </c>
      <c r="Q26" s="1"/>
      <c r="R26" s="1">
        <v>24142000</v>
      </c>
      <c r="S26" s="1">
        <v>63571000</v>
      </c>
      <c r="T26" s="1">
        <v>84364000</v>
      </c>
      <c r="U26">
        <f t="shared" si="6"/>
        <v>7.3827732455867023</v>
      </c>
      <c r="V26">
        <f t="shared" si="7"/>
        <v>7.803259043128838</v>
      </c>
      <c r="W26">
        <f t="shared" si="8"/>
        <v>7.926157163015576</v>
      </c>
      <c r="AA26">
        <v>7.3827732455867023</v>
      </c>
      <c r="AB26">
        <v>7.803259043128838</v>
      </c>
      <c r="AC26">
        <v>7.926157163015576</v>
      </c>
    </row>
    <row r="27" spans="1:29">
      <c r="A27" s="1">
        <v>39533000</v>
      </c>
      <c r="B27" s="1">
        <v>44211000</v>
      </c>
      <c r="C27" s="1">
        <v>48697000</v>
      </c>
      <c r="D27" s="1">
        <v>48905000</v>
      </c>
      <c r="E27" s="1"/>
      <c r="F27" s="1">
        <f t="shared" si="2"/>
        <v>7.596959772450969</v>
      </c>
      <c r="G27" s="1">
        <f t="shared" si="3"/>
        <v>7.6455303382392881</v>
      </c>
      <c r="H27" s="1">
        <f t="shared" si="4"/>
        <v>7.6875022071370731</v>
      </c>
      <c r="I27" s="1">
        <f t="shared" si="5"/>
        <v>7.6893532632422525</v>
      </c>
      <c r="Q27" s="1"/>
      <c r="R27" s="1">
        <v>19430000</v>
      </c>
      <c r="S27" s="1">
        <v>56166000</v>
      </c>
      <c r="T27" s="1">
        <v>77001000</v>
      </c>
      <c r="U27">
        <f t="shared" si="6"/>
        <v>7.2884728005997825</v>
      </c>
      <c r="V27">
        <f t="shared" si="7"/>
        <v>7.7494734956264564</v>
      </c>
      <c r="W27">
        <f t="shared" si="8"/>
        <v>7.8864963653239339</v>
      </c>
      <c r="AA27">
        <v>7.2884728005997825</v>
      </c>
      <c r="AB27">
        <v>7.7494734956264564</v>
      </c>
      <c r="AC27">
        <v>7.8864963653239339</v>
      </c>
    </row>
    <row r="28" spans="1:29">
      <c r="A28" s="1">
        <v>33578000</v>
      </c>
      <c r="B28" s="1">
        <v>38063000</v>
      </c>
      <c r="C28" s="1">
        <v>42236000</v>
      </c>
      <c r="D28" s="1">
        <v>42448000</v>
      </c>
      <c r="E28" s="1"/>
      <c r="F28" s="1">
        <f t="shared" si="2"/>
        <v>7.5260548247731114</v>
      </c>
      <c r="G28" s="1">
        <f t="shared" si="3"/>
        <v>7.5805030149573041</v>
      </c>
      <c r="H28" s="1">
        <f t="shared" si="4"/>
        <v>7.6256827812069687</v>
      </c>
      <c r="I28" s="1">
        <f t="shared" si="5"/>
        <v>7.6278572326382541</v>
      </c>
      <c r="Q28" s="1"/>
      <c r="R28" s="1">
        <v>15525000</v>
      </c>
      <c r="S28" s="1">
        <v>49324000</v>
      </c>
      <c r="T28" s="1">
        <v>70228000</v>
      </c>
      <c r="U28">
        <f t="shared" si="6"/>
        <v>7.1910316088486175</v>
      </c>
      <c r="V28">
        <f t="shared" si="7"/>
        <v>7.6930582890811605</v>
      </c>
      <c r="W28">
        <f t="shared" si="8"/>
        <v>7.8465103004633914</v>
      </c>
      <c r="AA28">
        <v>7.1910316088486175</v>
      </c>
      <c r="AB28">
        <v>7.6930582890811605</v>
      </c>
      <c r="AC28">
        <v>7.8465103004633914</v>
      </c>
    </row>
    <row r="29" spans="1:29">
      <c r="A29" s="1">
        <v>28386000</v>
      </c>
      <c r="B29" s="1">
        <v>32625000</v>
      </c>
      <c r="C29" s="1">
        <v>36409000</v>
      </c>
      <c r="D29" s="1">
        <v>36781000</v>
      </c>
      <c r="E29" s="1"/>
      <c r="F29" s="1">
        <f t="shared" si="2"/>
        <v>7.4531041984322091</v>
      </c>
      <c r="G29" s="1">
        <f t="shared" si="3"/>
        <v>7.5135505203463371</v>
      </c>
      <c r="H29" s="1">
        <f t="shared" si="4"/>
        <v>7.561208750879949</v>
      </c>
      <c r="I29" s="1">
        <f t="shared" si="5"/>
        <v>7.5656235326393633</v>
      </c>
      <c r="Q29" s="1"/>
      <c r="R29" s="1">
        <v>12294000</v>
      </c>
      <c r="S29" s="1">
        <v>43242000</v>
      </c>
      <c r="T29" s="1">
        <v>64046000</v>
      </c>
      <c r="U29">
        <f t="shared" si="6"/>
        <v>7.0896932087848388</v>
      </c>
      <c r="V29">
        <f t="shared" si="7"/>
        <v>7.6359057724430857</v>
      </c>
      <c r="W29">
        <f t="shared" si="8"/>
        <v>7.8064920110178742</v>
      </c>
      <c r="AA29">
        <v>7.0896932087848388</v>
      </c>
      <c r="AB29">
        <v>7.6359057724430857</v>
      </c>
      <c r="AC29">
        <v>7.8064920110178742</v>
      </c>
    </row>
    <row r="30" spans="1:29">
      <c r="A30" s="1">
        <v>23873000</v>
      </c>
      <c r="B30" s="1">
        <v>27846000</v>
      </c>
      <c r="C30" s="1">
        <v>31266000</v>
      </c>
      <c r="D30" s="1">
        <v>31694000</v>
      </c>
      <c r="E30" s="1"/>
      <c r="F30" s="1">
        <f t="shared" si="2"/>
        <v>7.3779069980423166</v>
      </c>
      <c r="G30" s="1">
        <f t="shared" si="3"/>
        <v>7.4447628188026735</v>
      </c>
      <c r="H30" s="1">
        <f t="shared" si="4"/>
        <v>7.4950723235504046</v>
      </c>
      <c r="I30" s="1">
        <f t="shared" si="5"/>
        <v>7.5009770535891995</v>
      </c>
      <c r="Q30" s="1"/>
      <c r="R30" s="1">
        <v>9645400</v>
      </c>
      <c r="S30" s="1">
        <v>37806000</v>
      </c>
      <c r="T30" s="1">
        <v>58279000</v>
      </c>
      <c r="U30">
        <f t="shared" si="6"/>
        <v>6.9843202427824567</v>
      </c>
      <c r="V30">
        <f t="shared" si="7"/>
        <v>7.5775607299987708</v>
      </c>
      <c r="W30">
        <f t="shared" si="8"/>
        <v>7.7655120911726288</v>
      </c>
      <c r="AA30">
        <v>6.9843202427824567</v>
      </c>
      <c r="AB30">
        <v>7.5775607299987708</v>
      </c>
      <c r="AC30">
        <v>7.7655120911726288</v>
      </c>
    </row>
    <row r="31" spans="1:29">
      <c r="A31" s="1">
        <v>19971000</v>
      </c>
      <c r="B31" s="1">
        <v>23665000</v>
      </c>
      <c r="C31" s="1">
        <v>26745000</v>
      </c>
      <c r="D31" s="1">
        <v>27229000</v>
      </c>
      <c r="E31" s="1"/>
      <c r="F31" s="1">
        <f t="shared" si="2"/>
        <v>7.3003998116713333</v>
      </c>
      <c r="G31" s="1">
        <f t="shared" si="3"/>
        <v>7.3741065088040125</v>
      </c>
      <c r="H31" s="1">
        <f t="shared" si="4"/>
        <v>7.4272426022310363</v>
      </c>
      <c r="I31" s="1">
        <f t="shared" si="5"/>
        <v>7.4350316919291437</v>
      </c>
      <c r="Q31" s="1"/>
      <c r="R31" s="1">
        <v>7494000</v>
      </c>
      <c r="S31" s="1">
        <v>33014000</v>
      </c>
      <c r="T31" s="1">
        <v>53008000</v>
      </c>
      <c r="U31">
        <f t="shared" si="6"/>
        <v>6.8747136887577796</v>
      </c>
      <c r="V31">
        <f t="shared" si="7"/>
        <v>7.5186981469502596</v>
      </c>
      <c r="W31">
        <f t="shared" si="8"/>
        <v>7.7243414185378851</v>
      </c>
      <c r="AA31">
        <v>6.8747136887577796</v>
      </c>
      <c r="AB31">
        <v>7.5186981469502596</v>
      </c>
      <c r="AC31">
        <v>7.7243414185378851</v>
      </c>
    </row>
    <row r="32" spans="1:29">
      <c r="A32" s="1">
        <v>16627000</v>
      </c>
      <c r="B32" s="1">
        <v>20014000</v>
      </c>
      <c r="C32" s="1">
        <v>22783000</v>
      </c>
      <c r="D32" s="1">
        <v>23286000</v>
      </c>
      <c r="E32" s="1"/>
      <c r="F32" s="1">
        <f t="shared" si="2"/>
        <v>7.2208138967854909</v>
      </c>
      <c r="G32" s="1">
        <f t="shared" si="3"/>
        <v>7.3013338954487939</v>
      </c>
      <c r="H32" s="1">
        <f t="shared" si="4"/>
        <v>7.3576109101584448</v>
      </c>
      <c r="I32" s="1">
        <f t="shared" si="5"/>
        <v>7.3670948931236584</v>
      </c>
      <c r="Q32" s="1"/>
      <c r="R32" s="1">
        <v>5756500</v>
      </c>
      <c r="S32" s="1">
        <v>28707000</v>
      </c>
      <c r="T32" s="1">
        <v>48107000</v>
      </c>
      <c r="U32">
        <f t="shared" si="6"/>
        <v>6.7601585089980896</v>
      </c>
      <c r="V32">
        <f t="shared" si="7"/>
        <v>7.4579878093017413</v>
      </c>
      <c r="W32">
        <f t="shared" si="8"/>
        <v>7.6822082747144655</v>
      </c>
      <c r="AA32">
        <v>6.7601585089980896</v>
      </c>
      <c r="AB32">
        <v>7.4579878093017413</v>
      </c>
      <c r="AC32">
        <v>7.6822082747144655</v>
      </c>
    </row>
    <row r="33" spans="1:29">
      <c r="A33" s="1">
        <v>13751000</v>
      </c>
      <c r="B33" s="1">
        <v>16837000</v>
      </c>
      <c r="C33" s="1">
        <v>19311000</v>
      </c>
      <c r="D33" s="1">
        <v>19840000</v>
      </c>
      <c r="E33" s="1"/>
      <c r="F33" s="1">
        <f t="shared" si="2"/>
        <v>7.1383342820710194</v>
      </c>
      <c r="G33" s="1">
        <f t="shared" si="3"/>
        <v>7.226264711895694</v>
      </c>
      <c r="H33" s="1">
        <f t="shared" si="4"/>
        <v>7.2858047638486321</v>
      </c>
      <c r="I33" s="1">
        <f t="shared" si="5"/>
        <v>7.2975416678181597</v>
      </c>
      <c r="Q33" s="1"/>
      <c r="R33" s="1">
        <v>4369300</v>
      </c>
      <c r="S33" s="1">
        <v>24899000</v>
      </c>
      <c r="T33" s="1">
        <v>43677000</v>
      </c>
      <c r="U33">
        <f t="shared" si="6"/>
        <v>6.640411864776314</v>
      </c>
      <c r="V33">
        <f t="shared" si="7"/>
        <v>7.396181905200037</v>
      </c>
      <c r="W33">
        <f t="shared" si="8"/>
        <v>7.6402528007546104</v>
      </c>
      <c r="AA33">
        <v>6.640411864776314</v>
      </c>
      <c r="AB33">
        <v>7.396181905200037</v>
      </c>
      <c r="AC33">
        <v>7.6402528007546104</v>
      </c>
    </row>
    <row r="34" spans="1:29">
      <c r="A34" s="1">
        <v>11293000</v>
      </c>
      <c r="B34" s="1">
        <v>14080000</v>
      </c>
      <c r="C34" s="1">
        <v>16273000</v>
      </c>
      <c r="D34" s="1">
        <v>16802000</v>
      </c>
      <c r="E34" s="1"/>
      <c r="F34" s="1">
        <f t="shared" si="2"/>
        <v>7.0528093281405617</v>
      </c>
      <c r="G34" s="1">
        <f t="shared" si="3"/>
        <v>7.1486026548060932</v>
      </c>
      <c r="H34" s="1">
        <f t="shared" si="4"/>
        <v>7.211467624439142</v>
      </c>
      <c r="I34" s="1">
        <f t="shared" si="5"/>
        <v>7.2253609803726597</v>
      </c>
      <c r="Q34" s="1"/>
      <c r="R34" s="1">
        <v>3280500</v>
      </c>
      <c r="S34" s="1">
        <v>21505000</v>
      </c>
      <c r="T34" s="1">
        <v>39546000</v>
      </c>
      <c r="U34">
        <f t="shared" si="6"/>
        <v>6.5159400420933187</v>
      </c>
      <c r="V34">
        <f t="shared" si="7"/>
        <v>7.3325394468901104</v>
      </c>
      <c r="W34">
        <f t="shared" si="8"/>
        <v>7.5971025620238164</v>
      </c>
      <c r="AA34">
        <v>6.5159400420933187</v>
      </c>
      <c r="AB34">
        <v>7.3325394468901104</v>
      </c>
      <c r="AC34">
        <v>7.5971025620238164</v>
      </c>
    </row>
    <row r="35" spans="1:29">
      <c r="A35" s="1">
        <v>9200800</v>
      </c>
      <c r="B35" s="1">
        <v>11697000</v>
      </c>
      <c r="C35" s="1">
        <v>13619000</v>
      </c>
      <c r="D35" s="1">
        <v>14119000</v>
      </c>
      <c r="E35" s="1"/>
      <c r="F35" s="1">
        <f t="shared" si="2"/>
        <v>6.963825590441262</v>
      </c>
      <c r="G35" s="1">
        <f t="shared" si="3"/>
        <v>7.068074489907648</v>
      </c>
      <c r="H35" s="1">
        <f t="shared" si="4"/>
        <v>7.1341452198802946</v>
      </c>
      <c r="I35" s="1">
        <f t="shared" si="5"/>
        <v>7.1498039382270226</v>
      </c>
      <c r="Q35" s="1"/>
      <c r="R35" s="1">
        <v>2421300</v>
      </c>
      <c r="S35" s="1">
        <v>18485000</v>
      </c>
      <c r="T35" s="1">
        <v>35614000</v>
      </c>
      <c r="U35">
        <f t="shared" si="6"/>
        <v>6.384048602028618</v>
      </c>
      <c r="V35">
        <f t="shared" si="7"/>
        <v>7.2668194549091254</v>
      </c>
      <c r="W35">
        <f t="shared" si="8"/>
        <v>7.5516207543641736</v>
      </c>
      <c r="AA35">
        <v>6.384048602028618</v>
      </c>
      <c r="AB35">
        <v>7.2668194549091254</v>
      </c>
      <c r="AC35">
        <v>7.5516207543641736</v>
      </c>
    </row>
    <row r="36" spans="1:29">
      <c r="A36" s="1">
        <v>7409600</v>
      </c>
      <c r="B36" s="1">
        <v>9641200</v>
      </c>
      <c r="C36" s="1">
        <v>11316000</v>
      </c>
      <c r="D36" s="1">
        <v>11797000</v>
      </c>
      <c r="E36" s="1"/>
      <c r="F36" s="1">
        <f t="shared" si="2"/>
        <v>6.8697947636498178</v>
      </c>
      <c r="G36" s="1">
        <f t="shared" si="3"/>
        <v>6.9841310920920465</v>
      </c>
      <c r="H36" s="1">
        <f t="shared" si="4"/>
        <v>7.0536929387849536</v>
      </c>
      <c r="I36" s="1">
        <f t="shared" si="5"/>
        <v>7.0717715794167555</v>
      </c>
      <c r="Q36" s="1"/>
      <c r="R36" s="1">
        <v>1762500</v>
      </c>
      <c r="S36" s="1">
        <v>15813000</v>
      </c>
      <c r="T36" s="1">
        <v>32101000</v>
      </c>
      <c r="U36">
        <f t="shared" si="6"/>
        <v>6.2461291256634359</v>
      </c>
      <c r="V36">
        <f t="shared" si="7"/>
        <v>7.1990142709346197</v>
      </c>
      <c r="W36">
        <f t="shared" si="8"/>
        <v>7.5065185616172503</v>
      </c>
      <c r="AA36">
        <v>6.2461291256634359</v>
      </c>
      <c r="AB36">
        <v>7.1990142709346197</v>
      </c>
      <c r="AC36">
        <v>7.5065185616172503</v>
      </c>
    </row>
    <row r="37" spans="1:29">
      <c r="A37" s="1">
        <v>5942000</v>
      </c>
      <c r="B37" s="1">
        <v>7917800</v>
      </c>
      <c r="C37" s="1">
        <v>9381500</v>
      </c>
      <c r="D37" s="1">
        <v>9836500</v>
      </c>
      <c r="E37" s="1"/>
      <c r="F37" s="1">
        <f t="shared" si="2"/>
        <v>6.7739326474676451</v>
      </c>
      <c r="G37" s="1">
        <f t="shared" si="3"/>
        <v>6.8986045274751175</v>
      </c>
      <c r="H37" s="1">
        <f t="shared" si="4"/>
        <v>6.972272282903675</v>
      </c>
      <c r="I37" s="1">
        <f t="shared" si="5"/>
        <v>6.9928405962889189</v>
      </c>
      <c r="Q37" s="1"/>
      <c r="R37" s="1">
        <v>1275700</v>
      </c>
      <c r="S37" s="1">
        <v>13521000</v>
      </c>
      <c r="T37" s="1">
        <v>28859000</v>
      </c>
      <c r="U37">
        <f t="shared" si="6"/>
        <v>6.1057485555269935</v>
      </c>
      <c r="V37">
        <f t="shared" si="7"/>
        <v>7.1310088127906397</v>
      </c>
      <c r="W37">
        <f t="shared" si="8"/>
        <v>7.4602812781779111</v>
      </c>
      <c r="AA37">
        <v>6.1057485555269935</v>
      </c>
      <c r="AB37">
        <v>7.1310088127906397</v>
      </c>
      <c r="AC37">
        <v>7.4602812781779111</v>
      </c>
    </row>
    <row r="38" spans="1:29">
      <c r="A38" s="1">
        <v>4767300</v>
      </c>
      <c r="B38" s="1">
        <v>6499500</v>
      </c>
      <c r="C38" s="1">
        <v>7780600</v>
      </c>
      <c r="D38" s="1">
        <v>8201900</v>
      </c>
      <c r="E38" s="1"/>
      <c r="F38" s="1">
        <f t="shared" si="2"/>
        <v>6.6782724823749229</v>
      </c>
      <c r="G38" s="1">
        <f t="shared" si="3"/>
        <v>6.8128799480900559</v>
      </c>
      <c r="H38" s="1">
        <f t="shared" si="4"/>
        <v>6.8910130888459502</v>
      </c>
      <c r="I38" s="1">
        <f t="shared" si="5"/>
        <v>6.9139144699364765</v>
      </c>
      <c r="R38">
        <v>922270</v>
      </c>
      <c r="S38" s="1">
        <v>11591000</v>
      </c>
      <c r="T38" s="1">
        <v>26023000</v>
      </c>
      <c r="U38">
        <f t="shared" si="6"/>
        <v>5.9648580819475887</v>
      </c>
      <c r="V38">
        <f t="shared" si="7"/>
        <v>7.0641209058296219</v>
      </c>
      <c r="W38">
        <f t="shared" si="8"/>
        <v>7.4153573617237578</v>
      </c>
      <c r="AA38">
        <v>5.9648580819475887</v>
      </c>
      <c r="AB38">
        <v>7.0641209058296219</v>
      </c>
      <c r="AC38">
        <v>7.4153573617237578</v>
      </c>
    </row>
    <row r="39" spans="1:29">
      <c r="A39" s="1">
        <v>42746000</v>
      </c>
      <c r="B39" s="1">
        <v>47570000</v>
      </c>
      <c r="C39" s="1">
        <v>51901000</v>
      </c>
      <c r="D39" s="1">
        <v>51396000</v>
      </c>
      <c r="E39" s="1"/>
      <c r="F39" s="1">
        <f t="shared" si="2"/>
        <v>7.6308954814219891</v>
      </c>
      <c r="G39" s="1">
        <f t="shared" si="3"/>
        <v>7.6773331514199015</v>
      </c>
      <c r="H39" s="1">
        <f t="shared" si="4"/>
        <v>7.7151757256769358</v>
      </c>
      <c r="I39" s="1">
        <f t="shared" si="5"/>
        <v>7.710929320444194</v>
      </c>
      <c r="Q39" s="1"/>
      <c r="R39" s="1">
        <v>21862000</v>
      </c>
      <c r="S39" s="1">
        <v>60052000</v>
      </c>
      <c r="T39" s="1">
        <v>80083000</v>
      </c>
      <c r="U39">
        <f t="shared" si="6"/>
        <v>7.3396898899664773</v>
      </c>
      <c r="V39">
        <f t="shared" si="7"/>
        <v>7.7785274759270964</v>
      </c>
      <c r="W39">
        <f t="shared" si="8"/>
        <v>7.903540333939814</v>
      </c>
      <c r="AA39">
        <v>7.3396898899664773</v>
      </c>
      <c r="AB39">
        <v>7.7785274759270964</v>
      </c>
      <c r="AC39">
        <v>7.903540333939814</v>
      </c>
    </row>
    <row r="40" spans="1:29">
      <c r="A40" s="1">
        <v>35606000</v>
      </c>
      <c r="B40" s="1">
        <v>40041000</v>
      </c>
      <c r="C40" s="1">
        <v>44106000</v>
      </c>
      <c r="D40" s="1">
        <v>44304000</v>
      </c>
      <c r="E40" s="1"/>
      <c r="F40" s="1">
        <f t="shared" si="2"/>
        <v>7.5515231875045883</v>
      </c>
      <c r="G40" s="1">
        <f t="shared" si="3"/>
        <v>7.6025049151873691</v>
      </c>
      <c r="H40" s="1">
        <f t="shared" si="4"/>
        <v>7.6444976731332455</v>
      </c>
      <c r="I40" s="1">
        <f t="shared" si="5"/>
        <v>7.6464429384014991</v>
      </c>
      <c r="Q40" s="1"/>
      <c r="R40" s="1">
        <v>17274000</v>
      </c>
      <c r="S40" s="1">
        <v>51621000</v>
      </c>
      <c r="T40" s="1">
        <v>72259000</v>
      </c>
      <c r="U40">
        <f t="shared" si="6"/>
        <v>7.2373929152617258</v>
      </c>
      <c r="V40">
        <f t="shared" si="7"/>
        <v>7.712826413425117</v>
      </c>
      <c r="W40">
        <f t="shared" si="8"/>
        <v>7.8588919470259837</v>
      </c>
      <c r="AA40">
        <v>7.2373929152617258</v>
      </c>
      <c r="AB40">
        <v>7.712826413425117</v>
      </c>
      <c r="AC40">
        <v>7.8588919470259837</v>
      </c>
    </row>
    <row r="41" spans="1:29">
      <c r="A41" s="1">
        <v>29648000</v>
      </c>
      <c r="B41" s="1">
        <v>33771000</v>
      </c>
      <c r="C41" s="1">
        <v>37514000</v>
      </c>
      <c r="D41" s="1">
        <v>38012000</v>
      </c>
      <c r="E41" s="1"/>
      <c r="F41" s="1">
        <f t="shared" si="2"/>
        <v>7.471995401974822</v>
      </c>
      <c r="G41" s="1">
        <f t="shared" si="3"/>
        <v>7.5285439208086968</v>
      </c>
      <c r="H41" s="1">
        <f t="shared" si="4"/>
        <v>7.5741933740763265</v>
      </c>
      <c r="I41" s="1">
        <f t="shared" si="5"/>
        <v>7.5799207205926598</v>
      </c>
      <c r="Q41" s="1"/>
      <c r="R41" s="1">
        <v>13518000</v>
      </c>
      <c r="S41" s="1">
        <v>44616000</v>
      </c>
      <c r="T41" s="1">
        <v>65259000</v>
      </c>
      <c r="U41">
        <f t="shared" si="6"/>
        <v>7.1309124421074745</v>
      </c>
      <c r="V41">
        <f t="shared" si="7"/>
        <v>7.6494906314835047</v>
      </c>
      <c r="W41">
        <f t="shared" si="8"/>
        <v>7.8146404145666377</v>
      </c>
      <c r="AA41">
        <v>7.1309124421074745</v>
      </c>
      <c r="AB41">
        <v>7.6494906314835047</v>
      </c>
      <c r="AC41">
        <v>7.8146404145666377</v>
      </c>
    </row>
    <row r="42" spans="1:29">
      <c r="A42" s="1">
        <v>24632000</v>
      </c>
      <c r="B42" s="1">
        <v>28445000</v>
      </c>
      <c r="C42" s="1">
        <v>31880000</v>
      </c>
      <c r="D42" s="1">
        <v>32484000</v>
      </c>
      <c r="E42" s="1"/>
      <c r="F42" s="1">
        <f t="shared" si="2"/>
        <v>7.3914996758951421</v>
      </c>
      <c r="G42" s="1">
        <f t="shared" si="3"/>
        <v>7.4540059381037906</v>
      </c>
      <c r="H42" s="1">
        <f t="shared" si="4"/>
        <v>7.5035183127240748</v>
      </c>
      <c r="I42" s="1">
        <f t="shared" si="5"/>
        <v>7.5116695018181314</v>
      </c>
      <c r="Q42" s="1"/>
      <c r="R42" s="1">
        <v>10496000</v>
      </c>
      <c r="S42" s="1">
        <v>38612000</v>
      </c>
      <c r="T42" s="1">
        <v>58938000</v>
      </c>
      <c r="U42">
        <f t="shared" si="6"/>
        <v>7.0210238220315855</v>
      </c>
      <c r="V42">
        <f t="shared" si="7"/>
        <v>7.5867222975180688</v>
      </c>
      <c r="W42">
        <f t="shared" si="8"/>
        <v>7.7703953944304152</v>
      </c>
      <c r="AA42">
        <v>7.0210238220315855</v>
      </c>
      <c r="AB42">
        <v>7.5867222975180688</v>
      </c>
      <c r="AC42">
        <v>7.7703953944304152</v>
      </c>
    </row>
    <row r="43" spans="1:29">
      <c r="A43" s="1">
        <v>20373000</v>
      </c>
      <c r="B43" s="1">
        <v>23915000</v>
      </c>
      <c r="C43" s="1">
        <v>27022000</v>
      </c>
      <c r="D43" s="1">
        <v>27672000</v>
      </c>
      <c r="E43" s="1"/>
      <c r="F43" s="1">
        <f t="shared" si="2"/>
        <v>7.3090549851864077</v>
      </c>
      <c r="G43" s="1">
        <f t="shared" si="3"/>
        <v>7.3786703852079834</v>
      </c>
      <c r="H43" s="1">
        <f t="shared" si="4"/>
        <v>7.4317174896460134</v>
      </c>
      <c r="I43" s="1">
        <f t="shared" si="5"/>
        <v>7.4420405490063049</v>
      </c>
      <c r="Q43" s="1"/>
      <c r="R43" s="1">
        <v>8084500</v>
      </c>
      <c r="S43" s="1">
        <v>33324000</v>
      </c>
      <c r="T43" s="1">
        <v>53311000</v>
      </c>
      <c r="U43">
        <f t="shared" si="6"/>
        <v>6.9076531653734357</v>
      </c>
      <c r="V43">
        <f t="shared" si="7"/>
        <v>7.5227571257978827</v>
      </c>
      <c r="W43">
        <f t="shared" si="8"/>
        <v>7.7268168290342238</v>
      </c>
      <c r="AA43">
        <v>6.9076531653734357</v>
      </c>
      <c r="AB43">
        <v>7.5227571257978827</v>
      </c>
      <c r="AC43">
        <v>7.7268168290342238</v>
      </c>
    </row>
    <row r="44" spans="1:29">
      <c r="A44" s="1">
        <v>16772000</v>
      </c>
      <c r="B44" s="1">
        <v>20032000</v>
      </c>
      <c r="C44" s="1">
        <v>22806000</v>
      </c>
      <c r="D44" s="1">
        <v>23474000</v>
      </c>
      <c r="E44" s="1"/>
      <c r="F44" s="1">
        <f t="shared" si="2"/>
        <v>7.2245848537315309</v>
      </c>
      <c r="G44" s="1">
        <f t="shared" si="3"/>
        <v>7.3017243115303359</v>
      </c>
      <c r="H44" s="1">
        <f t="shared" si="4"/>
        <v>7.358049119986747</v>
      </c>
      <c r="I44" s="1">
        <f t="shared" si="5"/>
        <v>7.3705871002466763</v>
      </c>
      <c r="Q44" s="1"/>
      <c r="R44" s="1">
        <v>6168800</v>
      </c>
      <c r="S44" s="1">
        <v>28755000</v>
      </c>
      <c r="T44" s="1">
        <v>48163000</v>
      </c>
      <c r="U44">
        <f t="shared" si="6"/>
        <v>6.7902006901168273</v>
      </c>
      <c r="V44">
        <f t="shared" si="7"/>
        <v>7.4587133719337437</v>
      </c>
      <c r="W44">
        <f t="shared" si="8"/>
        <v>7.6827135306348922</v>
      </c>
      <c r="AA44">
        <v>6.7902006901168273</v>
      </c>
      <c r="AB44">
        <v>7.4587133719337437</v>
      </c>
      <c r="AC44">
        <v>7.6827135306348922</v>
      </c>
    </row>
    <row r="45" spans="1:29">
      <c r="A45" s="1">
        <v>13728000</v>
      </c>
      <c r="B45" s="1">
        <v>16706000</v>
      </c>
      <c r="C45" s="1">
        <v>19151000</v>
      </c>
      <c r="D45" s="1">
        <v>19837000</v>
      </c>
      <c r="E45" s="1"/>
      <c r="F45" s="1">
        <f t="shared" si="2"/>
        <v>7.1376072705046303</v>
      </c>
      <c r="G45" s="1">
        <f t="shared" si="3"/>
        <v>7.2228724770698394</v>
      </c>
      <c r="H45" s="1">
        <f t="shared" si="4"/>
        <v>7.2821914562755561</v>
      </c>
      <c r="I45" s="1">
        <f t="shared" si="5"/>
        <v>7.2974759933242117</v>
      </c>
      <c r="Q45" s="1"/>
      <c r="R45" s="1">
        <v>4657200</v>
      </c>
      <c r="S45" s="1">
        <v>24762000</v>
      </c>
      <c r="T45" s="1">
        <v>43462000</v>
      </c>
      <c r="U45">
        <f t="shared" si="6"/>
        <v>6.6681248887876396</v>
      </c>
      <c r="V45">
        <f t="shared" si="7"/>
        <v>7.3937857192610599</v>
      </c>
      <c r="W45">
        <f t="shared" si="8"/>
        <v>7.6381097074649125</v>
      </c>
      <c r="AA45">
        <v>6.6681248887876396</v>
      </c>
      <c r="AB45">
        <v>7.3937857192610599</v>
      </c>
      <c r="AC45">
        <v>7.6381097074649125</v>
      </c>
    </row>
    <row r="46" spans="1:29">
      <c r="A46" s="1">
        <v>11176000</v>
      </c>
      <c r="B46" s="1">
        <v>13859000</v>
      </c>
      <c r="C46" s="1">
        <v>16035000</v>
      </c>
      <c r="D46" s="1">
        <v>16698000</v>
      </c>
      <c r="E46" s="1"/>
      <c r="F46" s="1">
        <f t="shared" si="2"/>
        <v>7.0482863931061255</v>
      </c>
      <c r="G46" s="1">
        <f t="shared" si="3"/>
        <v>7.1417318947671413</v>
      </c>
      <c r="H46" s="1">
        <f t="shared" si="4"/>
        <v>7.2050689642644592</v>
      </c>
      <c r="I46" s="1">
        <f t="shared" si="5"/>
        <v>7.2226644567176868</v>
      </c>
      <c r="Q46" s="1"/>
      <c r="R46" s="1">
        <v>3470400</v>
      </c>
      <c r="S46" s="1">
        <v>21239000</v>
      </c>
      <c r="T46" s="1">
        <v>39204000</v>
      </c>
      <c r="U46">
        <f t="shared" si="6"/>
        <v>6.5403795346701177</v>
      </c>
      <c r="V46">
        <f t="shared" si="7"/>
        <v>7.3271340649185781</v>
      </c>
      <c r="W46">
        <f t="shared" si="8"/>
        <v>7.5933303805230619</v>
      </c>
      <c r="AA46">
        <v>6.5403795346701177</v>
      </c>
      <c r="AB46">
        <v>7.3271340649185781</v>
      </c>
      <c r="AC46">
        <v>7.5933303805230619</v>
      </c>
    </row>
    <row r="47" spans="1:29">
      <c r="A47" s="1">
        <v>9036800</v>
      </c>
      <c r="B47" s="1">
        <v>11448000</v>
      </c>
      <c r="C47" s="1">
        <v>13351000</v>
      </c>
      <c r="D47" s="1">
        <v>13980000</v>
      </c>
      <c r="E47" s="1"/>
      <c r="F47" s="1">
        <f t="shared" si="2"/>
        <v>6.9560146706996724</v>
      </c>
      <c r="G47" s="1">
        <f t="shared" si="3"/>
        <v>7.0587296207517198</v>
      </c>
      <c r="H47" s="1">
        <f t="shared" si="4"/>
        <v>7.1255137959041148</v>
      </c>
      <c r="I47" s="1">
        <f t="shared" si="5"/>
        <v>7.1455071714096627</v>
      </c>
      <c r="Q47" s="1"/>
      <c r="R47" s="1">
        <v>2551500</v>
      </c>
      <c r="S47" s="1">
        <v>18188000</v>
      </c>
      <c r="T47" s="1">
        <v>35403000</v>
      </c>
      <c r="U47">
        <f t="shared" si="6"/>
        <v>6.4067955726682504</v>
      </c>
      <c r="V47">
        <f t="shared" si="7"/>
        <v>7.2597849455330703</v>
      </c>
      <c r="W47">
        <f t="shared" si="8"/>
        <v>7.549040065083469</v>
      </c>
      <c r="AA47">
        <v>6.4067955726682504</v>
      </c>
      <c r="AB47">
        <v>7.2597849455330703</v>
      </c>
      <c r="AC47">
        <v>7.549040065083469</v>
      </c>
    </row>
    <row r="48" spans="1:29">
      <c r="A48" s="1">
        <v>7264800</v>
      </c>
      <c r="B48" s="1">
        <v>9400600</v>
      </c>
      <c r="C48" s="1">
        <v>11060000</v>
      </c>
      <c r="D48" s="1">
        <v>11656000</v>
      </c>
      <c r="E48" s="1"/>
      <c r="F48" s="1">
        <f t="shared" si="2"/>
        <v>6.8612236626681788</v>
      </c>
      <c r="G48" s="1">
        <f t="shared" si="3"/>
        <v>6.9731555736394029</v>
      </c>
      <c r="H48" s="1">
        <f t="shared" si="4"/>
        <v>7.0437551269686791</v>
      </c>
      <c r="I48" s="1">
        <f t="shared" si="5"/>
        <v>7.0665495387619339</v>
      </c>
      <c r="Q48" s="1"/>
      <c r="R48" s="1">
        <v>1861700</v>
      </c>
      <c r="S48" s="1">
        <v>15525000</v>
      </c>
      <c r="T48" s="1">
        <v>31805000</v>
      </c>
      <c r="U48">
        <f t="shared" si="6"/>
        <v>6.2699096987497613</v>
      </c>
      <c r="V48">
        <f t="shared" si="7"/>
        <v>7.1910316088486175</v>
      </c>
      <c r="W48">
        <f t="shared" si="8"/>
        <v>7.5024953999125508</v>
      </c>
      <c r="AA48">
        <v>6.2699096987497613</v>
      </c>
      <c r="AB48">
        <v>7.1910316088486175</v>
      </c>
      <c r="AC48">
        <v>7.5024953999125508</v>
      </c>
    </row>
    <row r="49" spans="1:29">
      <c r="A49" s="1">
        <v>5810900</v>
      </c>
      <c r="B49" s="1">
        <v>7682800</v>
      </c>
      <c r="C49" s="1">
        <v>9125100</v>
      </c>
      <c r="D49" s="1">
        <v>9674100</v>
      </c>
      <c r="E49" s="1"/>
      <c r="F49" s="1">
        <f t="shared" si="2"/>
        <v>6.7642434017127577</v>
      </c>
      <c r="G49" s="1">
        <f t="shared" si="3"/>
        <v>6.8855195277049566</v>
      </c>
      <c r="H49" s="1">
        <f t="shared" si="4"/>
        <v>6.9602376324940165</v>
      </c>
      <c r="I49" s="1">
        <f t="shared" si="5"/>
        <v>6.9856105723250979</v>
      </c>
      <c r="Q49" s="1"/>
      <c r="R49" s="1">
        <v>1346900</v>
      </c>
      <c r="S49" s="1">
        <v>13205000</v>
      </c>
      <c r="T49" s="1">
        <v>28578000</v>
      </c>
      <c r="U49">
        <f t="shared" si="6"/>
        <v>6.1293353529164891</v>
      </c>
      <c r="V49">
        <f t="shared" si="7"/>
        <v>7.1207384055429426</v>
      </c>
      <c r="W49">
        <f t="shared" si="8"/>
        <v>7.4560318318952339</v>
      </c>
      <c r="AA49">
        <v>6.1293353529164891</v>
      </c>
      <c r="AB49">
        <v>7.1207384055429426</v>
      </c>
      <c r="AC49">
        <v>7.4560318318952339</v>
      </c>
    </row>
    <row r="50" spans="1:29">
      <c r="A50" s="1">
        <v>4613600</v>
      </c>
      <c r="B50" s="1">
        <v>6246700</v>
      </c>
      <c r="C50" s="1">
        <v>7486000</v>
      </c>
      <c r="D50" s="1">
        <v>7978600</v>
      </c>
      <c r="E50" s="1"/>
      <c r="F50" s="1">
        <f t="shared" si="2"/>
        <v>6.6640399384028406</v>
      </c>
      <c r="G50" s="1">
        <f t="shared" si="3"/>
        <v>6.7956506492991364</v>
      </c>
      <c r="H50" s="1">
        <f t="shared" si="4"/>
        <v>6.8742498227784035</v>
      </c>
      <c r="I50" s="1">
        <f t="shared" si="5"/>
        <v>6.9019266926520686</v>
      </c>
      <c r="R50">
        <v>965810</v>
      </c>
      <c r="S50" s="1">
        <v>11211000</v>
      </c>
      <c r="T50" s="1">
        <v>25668000</v>
      </c>
      <c r="U50">
        <f t="shared" si="6"/>
        <v>5.9848916977741391</v>
      </c>
      <c r="V50">
        <f t="shared" si="7"/>
        <v>7.0496443525692998</v>
      </c>
      <c r="W50">
        <f t="shared" si="8"/>
        <v>7.409392030619153</v>
      </c>
      <c r="AA50">
        <v>5.9848916977741391</v>
      </c>
      <c r="AB50">
        <v>7.0496443525692998</v>
      </c>
      <c r="AC50">
        <v>7.409392030619153</v>
      </c>
    </row>
    <row r="51" spans="1:29">
      <c r="A51" s="1">
        <v>3634800</v>
      </c>
      <c r="B51" s="1">
        <v>5052200</v>
      </c>
      <c r="C51" s="1">
        <v>6107600</v>
      </c>
      <c r="D51" s="1">
        <v>6549500</v>
      </c>
      <c r="E51" s="1"/>
      <c r="F51" s="1">
        <f t="shared" si="2"/>
        <v>6.5604805193804809</v>
      </c>
      <c r="G51" s="1">
        <f t="shared" si="3"/>
        <v>6.7034805345153456</v>
      </c>
      <c r="H51" s="1">
        <f t="shared" si="4"/>
        <v>6.7858705864260971</v>
      </c>
      <c r="I51" s="1">
        <f t="shared" si="5"/>
        <v>6.8162081464758391</v>
      </c>
      <c r="R51">
        <v>685430</v>
      </c>
      <c r="S51" s="1">
        <v>9489300</v>
      </c>
      <c r="T51" s="1">
        <v>22981000</v>
      </c>
      <c r="U51">
        <f t="shared" si="6"/>
        <v>5.8359631087739317</v>
      </c>
      <c r="V51">
        <f t="shared" si="7"/>
        <v>6.9772341768793567</v>
      </c>
      <c r="W51">
        <f t="shared" si="8"/>
        <v>7.3613689227435968</v>
      </c>
      <c r="AA51">
        <v>5.8359631087739317</v>
      </c>
      <c r="AB51">
        <v>6.9772341768793567</v>
      </c>
      <c r="AC51">
        <v>7.3613689227435968</v>
      </c>
    </row>
    <row r="52" spans="1:29">
      <c r="A52" s="1">
        <v>2836300</v>
      </c>
      <c r="B52" s="1">
        <v>4056300</v>
      </c>
      <c r="C52" s="1">
        <v>4942900</v>
      </c>
      <c r="D52" s="1">
        <v>5338600</v>
      </c>
      <c r="E52" s="1"/>
      <c r="F52" s="1">
        <f t="shared" si="2"/>
        <v>6.4527521649644575</v>
      </c>
      <c r="G52" s="1">
        <f t="shared" si="3"/>
        <v>6.6081300675103023</v>
      </c>
      <c r="H52" s="1">
        <f t="shared" si="4"/>
        <v>6.6939818243212867</v>
      </c>
      <c r="I52" s="1">
        <f t="shared" si="5"/>
        <v>6.7274273821239534</v>
      </c>
      <c r="R52">
        <v>481430</v>
      </c>
      <c r="S52" s="1">
        <v>7997000</v>
      </c>
      <c r="T52" s="1">
        <v>20560000</v>
      </c>
      <c r="U52">
        <f t="shared" si="6"/>
        <v>5.6825331495628308</v>
      </c>
      <c r="V52">
        <f t="shared" si="7"/>
        <v>6.9029270960172626</v>
      </c>
      <c r="W52">
        <f t="shared" si="8"/>
        <v>7.3130231103232379</v>
      </c>
      <c r="AA52">
        <v>5.6825331495628308</v>
      </c>
      <c r="AB52">
        <v>6.9029270960172626</v>
      </c>
      <c r="AC52">
        <v>7.3130231103232379</v>
      </c>
    </row>
    <row r="53" spans="1:29">
      <c r="A53" s="1">
        <v>2194400</v>
      </c>
      <c r="B53" s="1">
        <v>3224200</v>
      </c>
      <c r="C53" s="1">
        <v>3972700</v>
      </c>
      <c r="D53" s="1">
        <v>4322500</v>
      </c>
      <c r="E53" s="1"/>
      <c r="F53" s="1">
        <f t="shared" si="2"/>
        <v>6.3413157945964729</v>
      </c>
      <c r="G53" s="1">
        <f t="shared" si="3"/>
        <v>6.5084219736424691</v>
      </c>
      <c r="H53" s="1">
        <f t="shared" si="4"/>
        <v>6.5990857703753134</v>
      </c>
      <c r="I53" s="1">
        <f t="shared" si="5"/>
        <v>6.6357350019459602</v>
      </c>
      <c r="R53">
        <v>333690</v>
      </c>
      <c r="S53" s="1">
        <v>6707800</v>
      </c>
      <c r="T53" s="1">
        <v>18351000</v>
      </c>
      <c r="U53">
        <f t="shared" si="6"/>
        <v>5.523343191941299</v>
      </c>
      <c r="V53">
        <f t="shared" si="7"/>
        <v>6.8265801051875865</v>
      </c>
      <c r="W53">
        <f t="shared" si="8"/>
        <v>7.2636597352174652</v>
      </c>
      <c r="AA53">
        <v>5.523343191941299</v>
      </c>
      <c r="AB53">
        <v>6.8265801051875865</v>
      </c>
      <c r="AC53">
        <v>7.2636597352174652</v>
      </c>
    </row>
    <row r="54" spans="1:29">
      <c r="A54" s="1">
        <v>1676800</v>
      </c>
      <c r="B54" s="1">
        <v>2536600</v>
      </c>
      <c r="C54" s="1">
        <v>3165400</v>
      </c>
      <c r="D54" s="1">
        <v>3472800</v>
      </c>
      <c r="E54" s="1"/>
      <c r="F54" s="1">
        <f t="shared" si="2"/>
        <v>6.2244812653036323</v>
      </c>
      <c r="G54" s="1">
        <f t="shared" si="3"/>
        <v>6.4042519881169051</v>
      </c>
      <c r="H54" s="1">
        <f t="shared" si="4"/>
        <v>6.5004285980235981</v>
      </c>
      <c r="I54" s="1">
        <f t="shared" si="5"/>
        <v>6.5406797728306438</v>
      </c>
      <c r="R54">
        <v>227910</v>
      </c>
      <c r="S54" s="1">
        <v>5600500</v>
      </c>
      <c r="T54" s="1">
        <v>16315000</v>
      </c>
      <c r="U54">
        <f t="shared" si="6"/>
        <v>5.3577633811239478</v>
      </c>
      <c r="V54">
        <f t="shared" si="7"/>
        <v>6.7482268015682463</v>
      </c>
      <c r="W54">
        <f t="shared" si="8"/>
        <v>7.2125870781238941</v>
      </c>
      <c r="AA54">
        <v>5.3577633811239478</v>
      </c>
      <c r="AB54">
        <v>6.7482268015682463</v>
      </c>
      <c r="AC54">
        <v>7.2125870781238941</v>
      </c>
    </row>
    <row r="55" spans="1:29">
      <c r="A55" s="1">
        <v>1266000</v>
      </c>
      <c r="B55" s="1">
        <v>1975000</v>
      </c>
      <c r="C55" s="1">
        <v>2498100</v>
      </c>
      <c r="D55" s="1">
        <v>2768900</v>
      </c>
      <c r="E55" s="1"/>
      <c r="F55" s="1">
        <f t="shared" si="2"/>
        <v>6.102433705681336</v>
      </c>
      <c r="G55" s="1">
        <f t="shared" si="3"/>
        <v>6.2955670999624793</v>
      </c>
      <c r="H55" s="1">
        <f t="shared" si="4"/>
        <v>6.3976098193779602</v>
      </c>
      <c r="I55" s="1">
        <f t="shared" si="5"/>
        <v>6.442307271299053</v>
      </c>
      <c r="R55">
        <v>154490</v>
      </c>
      <c r="S55" s="1">
        <v>4644400</v>
      </c>
      <c r="T55" s="1">
        <v>14441000</v>
      </c>
      <c r="U55">
        <f t="shared" si="6"/>
        <v>5.1889003731759118</v>
      </c>
      <c r="V55">
        <f t="shared" si="7"/>
        <v>6.6669296163877689</v>
      </c>
      <c r="W55">
        <f t="shared" si="8"/>
        <v>7.159597267987408</v>
      </c>
      <c r="AA55">
        <v>5.1889003731759118</v>
      </c>
      <c r="AB55">
        <v>6.6669296163877689</v>
      </c>
      <c r="AC55">
        <v>7.159597267987408</v>
      </c>
    </row>
    <row r="56" spans="1:29">
      <c r="A56">
        <v>951340</v>
      </c>
      <c r="B56" s="1">
        <v>1529400</v>
      </c>
      <c r="C56" s="1">
        <v>1958200</v>
      </c>
      <c r="D56" s="1">
        <v>2194700</v>
      </c>
      <c r="E56" s="1"/>
      <c r="F56" s="1">
        <f t="shared" si="2"/>
        <v>5.9783357574574252</v>
      </c>
      <c r="G56" s="1">
        <f t="shared" si="3"/>
        <v>6.1845210858529107</v>
      </c>
      <c r="H56" s="1">
        <f t="shared" si="4"/>
        <v>6.2918570462314598</v>
      </c>
      <c r="I56" s="1">
        <f t="shared" si="5"/>
        <v>6.3413751636446944</v>
      </c>
      <c r="R56">
        <v>104660</v>
      </c>
      <c r="S56" s="1">
        <v>3840000</v>
      </c>
      <c r="T56" s="1">
        <v>12775000</v>
      </c>
      <c r="U56">
        <f t="shared" si="6"/>
        <v>5.0197807304036468</v>
      </c>
      <c r="V56">
        <f t="shared" si="7"/>
        <v>6.5843312243675305</v>
      </c>
      <c r="W56">
        <f t="shared" si="8"/>
        <v>7.1063609088067503</v>
      </c>
      <c r="AA56">
        <v>5.0197807304036468</v>
      </c>
      <c r="AB56">
        <v>6.5843312243675305</v>
      </c>
      <c r="AC56">
        <v>7.1063609088067503</v>
      </c>
    </row>
    <row r="57" spans="1:29">
      <c r="A57">
        <v>714360</v>
      </c>
      <c r="B57" s="1">
        <v>1182000</v>
      </c>
      <c r="C57" s="1">
        <v>1532700</v>
      </c>
      <c r="D57" s="1">
        <v>1735500</v>
      </c>
      <c r="E57" s="1"/>
      <c r="F57" s="1">
        <f t="shared" si="2"/>
        <v>5.8539171285993783</v>
      </c>
      <c r="G57" s="1">
        <f t="shared" si="3"/>
        <v>6.0726174765452363</v>
      </c>
      <c r="H57" s="1">
        <f t="shared" si="4"/>
        <v>6.1854571574019257</v>
      </c>
      <c r="I57" s="1">
        <f t="shared" si="5"/>
        <v>6.2394246180074306</v>
      </c>
      <c r="R57">
        <v>69859</v>
      </c>
      <c r="S57" s="1">
        <v>3172700</v>
      </c>
      <c r="T57" s="1">
        <v>11364000</v>
      </c>
      <c r="U57">
        <f t="shared" si="6"/>
        <v>4.8442223646169689</v>
      </c>
      <c r="V57">
        <f t="shared" si="7"/>
        <v>6.5014290085945206</v>
      </c>
      <c r="W57">
        <f t="shared" si="8"/>
        <v>7.0555312250508981</v>
      </c>
      <c r="AA57">
        <v>4.8442223646169689</v>
      </c>
      <c r="AB57">
        <v>6.5014290085945206</v>
      </c>
      <c r="AC57">
        <v>7.0555312250508981</v>
      </c>
    </row>
    <row r="58" spans="1:29">
      <c r="A58" s="1">
        <v>12657000</v>
      </c>
      <c r="B58" s="1">
        <v>15445000</v>
      </c>
      <c r="C58" s="1">
        <v>18628000</v>
      </c>
      <c r="D58" s="1">
        <v>19613000</v>
      </c>
      <c r="E58" s="1"/>
      <c r="F58" s="1">
        <f t="shared" si="2"/>
        <v>7.1023307801015436</v>
      </c>
      <c r="G58" s="1">
        <f t="shared" si="3"/>
        <v>7.1887879126374692</v>
      </c>
      <c r="H58" s="1">
        <f t="shared" si="4"/>
        <v>7.2701662292606937</v>
      </c>
      <c r="I58" s="1">
        <f t="shared" si="5"/>
        <v>7.2925440283335794</v>
      </c>
      <c r="Q58" s="1"/>
      <c r="R58" s="1">
        <v>4303200</v>
      </c>
      <c r="S58" s="1">
        <v>24939000</v>
      </c>
      <c r="T58" s="1">
        <v>42406000</v>
      </c>
      <c r="U58">
        <f t="shared" si="6"/>
        <v>6.633791531273789</v>
      </c>
      <c r="V58">
        <f t="shared" si="7"/>
        <v>7.3968790352215565</v>
      </c>
      <c r="W58">
        <f t="shared" si="8"/>
        <v>7.627427309011094</v>
      </c>
      <c r="AA58">
        <v>6.633791531273789</v>
      </c>
      <c r="AB58">
        <v>7.3968790352215565</v>
      </c>
      <c r="AC58">
        <v>7.627427309011094</v>
      </c>
    </row>
    <row r="59" spans="1:29">
      <c r="A59" s="1">
        <v>10622000</v>
      </c>
      <c r="B59" s="1">
        <v>13159000</v>
      </c>
      <c r="C59" s="1">
        <v>15279000</v>
      </c>
      <c r="D59" s="1">
        <v>15864000</v>
      </c>
      <c r="E59" s="1"/>
      <c r="F59" s="1">
        <f t="shared" si="2"/>
        <v>7.0262062970831183</v>
      </c>
      <c r="G59" s="1">
        <f t="shared" si="3"/>
        <v>7.1192228869235832</v>
      </c>
      <c r="H59" s="1">
        <f t="shared" si="4"/>
        <v>7.1840949308958404</v>
      </c>
      <c r="I59" s="1">
        <f t="shared" si="5"/>
        <v>7.2004127011972461</v>
      </c>
      <c r="Q59" s="1"/>
      <c r="R59" s="1">
        <v>3487000</v>
      </c>
      <c r="S59" s="1">
        <v>20670000</v>
      </c>
      <c r="T59" s="1">
        <v>37998000</v>
      </c>
      <c r="U59">
        <f t="shared" si="6"/>
        <v>6.5424519473759766</v>
      </c>
      <c r="V59">
        <f t="shared" si="7"/>
        <v>7.3153404766272878</v>
      </c>
      <c r="W59">
        <f t="shared" si="8"/>
        <v>7.5797607384109629</v>
      </c>
      <c r="AA59">
        <v>6.5424519473759766</v>
      </c>
      <c r="AB59">
        <v>7.3153404766272878</v>
      </c>
      <c r="AC59">
        <v>7.5797607384109629</v>
      </c>
    </row>
    <row r="60" spans="1:29">
      <c r="A60" s="1">
        <v>8600300</v>
      </c>
      <c r="B60" s="1">
        <v>10864000</v>
      </c>
      <c r="C60" s="1">
        <v>12463000</v>
      </c>
      <c r="D60" s="1">
        <v>12913000</v>
      </c>
      <c r="E60" s="1"/>
      <c r="F60" s="1">
        <f t="shared" si="2"/>
        <v>6.9345136007868415</v>
      </c>
      <c r="G60" s="1">
        <f t="shared" si="3"/>
        <v>7.0359897569364263</v>
      </c>
      <c r="H60" s="1">
        <f t="shared" si="4"/>
        <v>7.0956225950216218</v>
      </c>
      <c r="I60" s="1">
        <f t="shared" si="5"/>
        <v>7.1110271510261747</v>
      </c>
      <c r="Q60" s="1"/>
      <c r="R60" s="1">
        <v>2591100</v>
      </c>
      <c r="S60" s="1">
        <v>17264000</v>
      </c>
      <c r="T60" s="1">
        <v>33982000</v>
      </c>
      <c r="U60">
        <f t="shared" si="6"/>
        <v>6.4134841743174071</v>
      </c>
      <c r="V60">
        <f t="shared" si="7"/>
        <v>7.2371414273388357</v>
      </c>
      <c r="W60">
        <f t="shared" si="8"/>
        <v>7.5312489355513623</v>
      </c>
      <c r="AA60">
        <v>6.4134841743174071</v>
      </c>
      <c r="AB60">
        <v>7.2371414273388357</v>
      </c>
      <c r="AC60">
        <v>7.5312489355513623</v>
      </c>
    </row>
    <row r="61" spans="1:29">
      <c r="A61" s="1">
        <v>6843400</v>
      </c>
      <c r="B61" s="1">
        <v>8837700</v>
      </c>
      <c r="C61" s="1">
        <v>10138000</v>
      </c>
      <c r="D61" s="1">
        <v>10544000</v>
      </c>
      <c r="E61" s="1"/>
      <c r="F61" s="1">
        <f t="shared" si="2"/>
        <v>6.8352719254582022</v>
      </c>
      <c r="G61" s="1">
        <f t="shared" si="3"/>
        <v>6.9463392551402938</v>
      </c>
      <c r="H61" s="1">
        <f t="shared" si="4"/>
        <v>7.0059522868873829</v>
      </c>
      <c r="I61" s="1">
        <f t="shared" si="5"/>
        <v>7.0230053972499347</v>
      </c>
      <c r="Q61" s="1"/>
      <c r="R61" s="1">
        <v>1886100</v>
      </c>
      <c r="S61" s="1">
        <v>14471000</v>
      </c>
      <c r="T61" s="1">
        <v>30345000</v>
      </c>
      <c r="U61">
        <f t="shared" si="6"/>
        <v>6.2755647150698497</v>
      </c>
      <c r="V61">
        <f t="shared" si="7"/>
        <v>7.1604985435223458</v>
      </c>
      <c r="W61">
        <f t="shared" si="8"/>
        <v>7.4820871418264856</v>
      </c>
      <c r="AA61">
        <v>6.2755647150698497</v>
      </c>
      <c r="AB61">
        <v>7.1604985435223458</v>
      </c>
      <c r="AC61">
        <v>7.4820871418264856</v>
      </c>
    </row>
    <row r="62" spans="1:29">
      <c r="A62" s="1">
        <v>5382200</v>
      </c>
      <c r="B62" s="1">
        <v>7118600</v>
      </c>
      <c r="C62" s="1">
        <v>8216900</v>
      </c>
      <c r="D62" s="1">
        <v>8603100</v>
      </c>
      <c r="E62" s="1"/>
      <c r="F62" s="1">
        <f t="shared" si="2"/>
        <v>6.7309598319046113</v>
      </c>
      <c r="G62" s="1">
        <f t="shared" si="3"/>
        <v>6.8523945902577852</v>
      </c>
      <c r="H62" s="1">
        <f t="shared" si="4"/>
        <v>6.9147080016246569</v>
      </c>
      <c r="I62" s="1">
        <f t="shared" si="5"/>
        <v>6.934654971046216</v>
      </c>
      <c r="Q62" s="1"/>
      <c r="R62" s="1">
        <v>1349100</v>
      </c>
      <c r="S62" s="1">
        <v>12138000</v>
      </c>
      <c r="T62" s="1">
        <v>27108000</v>
      </c>
      <c r="U62">
        <f t="shared" si="6"/>
        <v>6.1300441422876046</v>
      </c>
      <c r="V62">
        <f t="shared" si="7"/>
        <v>7.0841471331544481</v>
      </c>
      <c r="W62">
        <f t="shared" si="8"/>
        <v>7.4330974769679878</v>
      </c>
      <c r="AA62">
        <v>6.1300441422876046</v>
      </c>
      <c r="AB62">
        <v>7.0841471331544481</v>
      </c>
      <c r="AC62">
        <v>7.4330974769679878</v>
      </c>
    </row>
    <row r="63" spans="1:29">
      <c r="A63" s="1">
        <v>4194600</v>
      </c>
      <c r="B63" s="1">
        <v>5686700</v>
      </c>
      <c r="C63" s="1">
        <v>6633500</v>
      </c>
      <c r="D63" s="1">
        <v>7005300</v>
      </c>
      <c r="E63" s="1"/>
      <c r="F63" s="1">
        <f t="shared" si="2"/>
        <v>6.6226905525126512</v>
      </c>
      <c r="G63" s="1">
        <f t="shared" si="3"/>
        <v>6.7548603177930202</v>
      </c>
      <c r="H63" s="1">
        <f t="shared" si="4"/>
        <v>6.8217427334746183</v>
      </c>
      <c r="I63" s="1">
        <f t="shared" si="5"/>
        <v>6.8454267385589453</v>
      </c>
      <c r="R63">
        <v>955650</v>
      </c>
      <c r="S63" s="1">
        <v>10176000</v>
      </c>
      <c r="T63" s="1">
        <v>24200000</v>
      </c>
      <c r="U63">
        <f t="shared" si="6"/>
        <v>5.9802988641377226</v>
      </c>
      <c r="V63">
        <f t="shared" si="7"/>
        <v>7.0075770983043384</v>
      </c>
      <c r="W63">
        <f t="shared" si="8"/>
        <v>7.3838153659804311</v>
      </c>
      <c r="AA63">
        <v>5.9802988641377226</v>
      </c>
      <c r="AB63">
        <v>7.0075770983043384</v>
      </c>
      <c r="AC63">
        <v>7.3838153659804311</v>
      </c>
    </row>
    <row r="64" spans="1:29">
      <c r="A64" s="1">
        <v>3242200</v>
      </c>
      <c r="B64" s="1">
        <v>4512300</v>
      </c>
      <c r="C64" s="1">
        <v>5330400</v>
      </c>
      <c r="D64" s="1">
        <v>5683100</v>
      </c>
      <c r="E64" s="1"/>
      <c r="F64" s="1">
        <f t="shared" si="2"/>
        <v>6.5108398014493609</v>
      </c>
      <c r="G64" s="1">
        <f t="shared" si="3"/>
        <v>6.6543979659782488</v>
      </c>
      <c r="H64" s="1">
        <f t="shared" si="4"/>
        <v>6.7267598002600799</v>
      </c>
      <c r="I64" s="1">
        <f t="shared" si="5"/>
        <v>6.7545852979708423</v>
      </c>
      <c r="R64">
        <v>670540</v>
      </c>
      <c r="S64" s="1">
        <v>8508600</v>
      </c>
      <c r="T64" s="1">
        <v>21556000</v>
      </c>
      <c r="U64">
        <f t="shared" si="6"/>
        <v>5.8264246901087553</v>
      </c>
      <c r="V64">
        <f t="shared" si="7"/>
        <v>6.9298581074062202</v>
      </c>
      <c r="W64">
        <f t="shared" si="8"/>
        <v>7.3335681749239878</v>
      </c>
      <c r="AA64">
        <v>5.8264246901087553</v>
      </c>
      <c r="AB64">
        <v>6.9298581074062202</v>
      </c>
      <c r="AC64">
        <v>7.3335681749239878</v>
      </c>
    </row>
    <row r="65" spans="1:29">
      <c r="A65" s="1">
        <v>2489100</v>
      </c>
      <c r="B65" s="1">
        <v>3556400</v>
      </c>
      <c r="C65" s="1">
        <v>4259000</v>
      </c>
      <c r="D65" s="1">
        <v>4588000</v>
      </c>
      <c r="E65" s="1"/>
      <c r="F65" s="1">
        <f t="shared" si="2"/>
        <v>6.396042344810998</v>
      </c>
      <c r="G65" s="1">
        <f t="shared" si="3"/>
        <v>6.5510106015735108</v>
      </c>
      <c r="H65" s="1">
        <f t="shared" si="4"/>
        <v>6.6293076400737485</v>
      </c>
      <c r="I65" s="1">
        <f t="shared" si="5"/>
        <v>6.6616234092292297</v>
      </c>
      <c r="R65">
        <v>465960</v>
      </c>
      <c r="S65" s="1">
        <v>7096700</v>
      </c>
      <c r="T65" s="1">
        <v>19252000</v>
      </c>
      <c r="U65">
        <f t="shared" si="6"/>
        <v>5.6683486365936728</v>
      </c>
      <c r="V65">
        <f t="shared" si="7"/>
        <v>6.8510564466127981</v>
      </c>
      <c r="W65">
        <f t="shared" si="8"/>
        <v>7.2844758530053211</v>
      </c>
      <c r="AA65">
        <v>5.6683486365936728</v>
      </c>
      <c r="AB65">
        <v>6.8510564466127981</v>
      </c>
      <c r="AC65">
        <v>7.2844758530053211</v>
      </c>
    </row>
    <row r="66" spans="1:29">
      <c r="A66" s="1">
        <v>1899900</v>
      </c>
      <c r="B66" s="1">
        <v>2784700</v>
      </c>
      <c r="C66" s="1">
        <v>3382400</v>
      </c>
      <c r="D66" s="1">
        <v>3687500</v>
      </c>
      <c r="E66" s="1"/>
      <c r="F66" s="1">
        <f t="shared" ref="F66:F95" si="9">LOG(A66)</f>
        <v>6.2787307427469816</v>
      </c>
      <c r="G66" s="1">
        <f t="shared" ref="G66:G95" si="10">LOG(B66)</f>
        <v>6.4447784148194787</v>
      </c>
      <c r="H66" s="1">
        <f t="shared" ref="H66:H95" si="11">LOG(C66)</f>
        <v>6.529224965627332</v>
      </c>
      <c r="I66" s="1">
        <f t="shared" ref="I66:I95" si="12">LOG(D66)</f>
        <v>6.5667320289862197</v>
      </c>
      <c r="R66">
        <v>321330</v>
      </c>
      <c r="S66" s="1">
        <v>5897400</v>
      </c>
      <c r="T66" s="1">
        <v>17099000</v>
      </c>
      <c r="U66">
        <f t="shared" ref="U66:U95" si="13">LOG(R66)</f>
        <v>5.506951274030321</v>
      </c>
      <c r="V66">
        <f t="shared" ref="V66:V95" si="14">LOG(S66)</f>
        <v>6.7706605854514192</v>
      </c>
      <c r="W66">
        <f t="shared" ref="W66:W95" si="15">LOG(T66)</f>
        <v>7.2329707123113893</v>
      </c>
      <c r="AA66">
        <v>5.506951274030321</v>
      </c>
      <c r="AB66">
        <v>6.7706605854514192</v>
      </c>
      <c r="AC66">
        <v>7.2329707123113893</v>
      </c>
    </row>
    <row r="67" spans="1:29">
      <c r="A67" s="1">
        <v>1439200</v>
      </c>
      <c r="B67" s="1">
        <v>2166700</v>
      </c>
      <c r="C67" s="1">
        <v>2672100</v>
      </c>
      <c r="D67" s="1">
        <v>2948300</v>
      </c>
      <c r="E67" s="1"/>
      <c r="F67" s="1">
        <f t="shared" si="9"/>
        <v>6.1581211503374949</v>
      </c>
      <c r="G67" s="1">
        <f t="shared" si="10"/>
        <v>6.3357987833253659</v>
      </c>
      <c r="H67" s="1">
        <f t="shared" si="11"/>
        <v>6.4268527070353691</v>
      </c>
      <c r="I67" s="1">
        <f t="shared" si="12"/>
        <v>6.4695716724419983</v>
      </c>
      <c r="R67">
        <v>219900</v>
      </c>
      <c r="S67" s="1">
        <v>4887500</v>
      </c>
      <c r="T67" s="1">
        <v>15183000</v>
      </c>
      <c r="U67">
        <f t="shared" si="13"/>
        <v>5.3422252293607908</v>
      </c>
      <c r="V67">
        <f t="shared" si="14"/>
        <v>6.6890867704039234</v>
      </c>
      <c r="W67">
        <f t="shared" si="15"/>
        <v>7.1813575920284505</v>
      </c>
      <c r="AA67">
        <v>5.3422252293607908</v>
      </c>
      <c r="AB67">
        <v>6.6890867704039234</v>
      </c>
      <c r="AC67">
        <v>7.1813575920284505</v>
      </c>
    </row>
    <row r="68" spans="1:29">
      <c r="A68" s="1">
        <v>1080600</v>
      </c>
      <c r="B68" s="1">
        <v>1679600</v>
      </c>
      <c r="C68" s="1">
        <v>2096200</v>
      </c>
      <c r="D68" s="1">
        <v>2341900</v>
      </c>
      <c r="E68" s="1"/>
      <c r="F68" s="1">
        <f t="shared" si="9"/>
        <v>6.0336649632031767</v>
      </c>
      <c r="G68" s="1">
        <f t="shared" si="10"/>
        <v>6.2252058659659024</v>
      </c>
      <c r="H68" s="1">
        <f t="shared" si="11"/>
        <v>6.321432716647859</v>
      </c>
      <c r="I68" s="1">
        <f t="shared" si="12"/>
        <v>6.369568346596548</v>
      </c>
      <c r="R68">
        <v>149320</v>
      </c>
      <c r="S68" s="1">
        <v>4034900</v>
      </c>
      <c r="T68" s="1">
        <v>13472000</v>
      </c>
      <c r="U68">
        <f t="shared" si="13"/>
        <v>5.174117981254267</v>
      </c>
      <c r="V68">
        <f t="shared" si="14"/>
        <v>6.6058327757405282</v>
      </c>
      <c r="W68">
        <f t="shared" si="15"/>
        <v>7.1294320741555746</v>
      </c>
      <c r="AA68">
        <v>5.174117981254267</v>
      </c>
      <c r="AB68">
        <v>6.6058327757405282</v>
      </c>
      <c r="AC68">
        <v>7.1294320741555746</v>
      </c>
    </row>
    <row r="69" spans="1:29">
      <c r="A69">
        <v>807040</v>
      </c>
      <c r="B69" s="1">
        <v>1291900</v>
      </c>
      <c r="C69" s="1">
        <v>1633300</v>
      </c>
      <c r="D69" s="1">
        <v>1845200</v>
      </c>
      <c r="E69" s="1"/>
      <c r="F69" s="1">
        <f t="shared" si="9"/>
        <v>5.9068950605569688</v>
      </c>
      <c r="G69" s="1">
        <f t="shared" si="10"/>
        <v>6.111228898234156</v>
      </c>
      <c r="H69" s="1">
        <f t="shared" si="11"/>
        <v>6.213065962065718</v>
      </c>
      <c r="I69" s="1">
        <f t="shared" si="12"/>
        <v>6.2660434459362291</v>
      </c>
      <c r="R69">
        <v>100620</v>
      </c>
      <c r="S69" s="1">
        <v>3320100</v>
      </c>
      <c r="T69" s="1">
        <v>11928000</v>
      </c>
      <c r="U69">
        <f t="shared" si="13"/>
        <v>5.0026843129897296</v>
      </c>
      <c r="V69">
        <f t="shared" si="14"/>
        <v>6.5211511646661284</v>
      </c>
      <c r="W69">
        <f t="shared" si="15"/>
        <v>7.0765676304449379</v>
      </c>
      <c r="AA69">
        <v>5.0026843129897296</v>
      </c>
      <c r="AB69">
        <v>6.5211511646661284</v>
      </c>
      <c r="AC69">
        <v>7.0765676304449379</v>
      </c>
    </row>
    <row r="70" spans="1:29">
      <c r="A70">
        <v>598570</v>
      </c>
      <c r="B70">
        <v>985570</v>
      </c>
      <c r="C70" s="1">
        <v>1263700</v>
      </c>
      <c r="D70" s="1">
        <v>1442600</v>
      </c>
      <c r="E70" s="1"/>
      <c r="F70" s="1">
        <f t="shared" si="9"/>
        <v>5.7771149464484584</v>
      </c>
      <c r="G70" s="1">
        <f t="shared" si="10"/>
        <v>5.9936874754283567</v>
      </c>
      <c r="H70" s="1">
        <f t="shared" si="11"/>
        <v>6.1016439854903135</v>
      </c>
      <c r="I70" s="1">
        <f t="shared" si="12"/>
        <v>6.1591459278540475</v>
      </c>
      <c r="R70">
        <v>67240</v>
      </c>
      <c r="S70" s="1">
        <v>2722300</v>
      </c>
      <c r="T70" s="1">
        <v>10535000</v>
      </c>
      <c r="U70">
        <f t="shared" si="13"/>
        <v>4.8276277047674334</v>
      </c>
      <c r="V70">
        <f t="shared" si="14"/>
        <v>6.4349359831617168</v>
      </c>
      <c r="W70">
        <f t="shared" si="15"/>
        <v>7.0226345399441188</v>
      </c>
      <c r="AA70">
        <v>4.8276277047674334</v>
      </c>
      <c r="AB70">
        <v>6.4349359831617168</v>
      </c>
      <c r="AC70">
        <v>7.0226345399441188</v>
      </c>
    </row>
    <row r="71" spans="1:29">
      <c r="A71">
        <v>439590</v>
      </c>
      <c r="B71">
        <v>747120</v>
      </c>
      <c r="C71">
        <v>969820</v>
      </c>
      <c r="D71" s="1">
        <v>1120700</v>
      </c>
      <c r="E71" s="1"/>
      <c r="F71" s="1">
        <f t="shared" si="9"/>
        <v>5.6430478043287584</v>
      </c>
      <c r="G71" s="1">
        <f t="shared" si="10"/>
        <v>5.8733903623941215</v>
      </c>
      <c r="H71" s="1">
        <f t="shared" si="11"/>
        <v>5.9866911360592292</v>
      </c>
      <c r="I71" s="1">
        <f t="shared" si="12"/>
        <v>6.0494893719335563</v>
      </c>
      <c r="R71">
        <v>44528</v>
      </c>
      <c r="S71" s="1">
        <v>2218800</v>
      </c>
      <c r="T71" s="1">
        <v>9278800</v>
      </c>
      <c r="U71">
        <f t="shared" si="13"/>
        <v>4.6486331889899679</v>
      </c>
      <c r="V71">
        <f t="shared" si="14"/>
        <v>6.3461181572067975</v>
      </c>
      <c r="W71">
        <f t="shared" si="15"/>
        <v>6.9674918138183823</v>
      </c>
      <c r="AA71">
        <v>4.6486331889899679</v>
      </c>
      <c r="AB71">
        <v>6.3461181572067975</v>
      </c>
      <c r="AC71">
        <v>6.9674918138183823</v>
      </c>
    </row>
    <row r="72" spans="1:29">
      <c r="A72">
        <v>319520</v>
      </c>
      <c r="B72">
        <v>560740</v>
      </c>
      <c r="C72">
        <v>736530</v>
      </c>
      <c r="D72">
        <v>862130</v>
      </c>
      <c r="F72" s="1">
        <f t="shared" si="9"/>
        <v>5.504498047526627</v>
      </c>
      <c r="G72" s="1">
        <f t="shared" si="10"/>
        <v>5.7487615372999556</v>
      </c>
      <c r="H72" s="1">
        <f t="shared" si="11"/>
        <v>5.8671904410212994</v>
      </c>
      <c r="I72" s="1">
        <f t="shared" si="12"/>
        <v>5.9355727577339703</v>
      </c>
      <c r="R72">
        <v>29132</v>
      </c>
      <c r="S72" s="1">
        <v>1795500</v>
      </c>
      <c r="T72" s="1">
        <v>8173900</v>
      </c>
      <c r="U72">
        <f t="shared" si="13"/>
        <v>4.4643703012822327</v>
      </c>
      <c r="V72">
        <f t="shared" si="14"/>
        <v>6.2541854094620923</v>
      </c>
      <c r="W72">
        <f t="shared" si="15"/>
        <v>6.912429320222425</v>
      </c>
      <c r="AA72">
        <v>4.4643703012822327</v>
      </c>
      <c r="AB72">
        <v>6.2541854094620923</v>
      </c>
      <c r="AC72">
        <v>6.912429320222425</v>
      </c>
    </row>
    <row r="73" spans="1:29">
      <c r="A73">
        <v>229330</v>
      </c>
      <c r="B73">
        <v>416510</v>
      </c>
      <c r="C73">
        <v>554810</v>
      </c>
      <c r="D73">
        <v>656890</v>
      </c>
      <c r="F73" s="1">
        <f t="shared" si="9"/>
        <v>5.3604608710501784</v>
      </c>
      <c r="G73" s="1">
        <f t="shared" si="10"/>
        <v>5.6196254328560924</v>
      </c>
      <c r="H73" s="1">
        <f t="shared" si="11"/>
        <v>5.7441442802773821</v>
      </c>
      <c r="I73" s="1">
        <f t="shared" si="12"/>
        <v>5.8174926505450673</v>
      </c>
      <c r="R73">
        <v>18797</v>
      </c>
      <c r="S73" s="1">
        <v>1442200</v>
      </c>
      <c r="T73" s="1">
        <v>7156200</v>
      </c>
      <c r="U73">
        <f t="shared" si="13"/>
        <v>4.2740885414227101</v>
      </c>
      <c r="V73">
        <f t="shared" si="14"/>
        <v>6.1590254912249049</v>
      </c>
      <c r="W73">
        <f t="shared" si="15"/>
        <v>6.8546824696374555</v>
      </c>
      <c r="AA73">
        <v>4.2740885414227101</v>
      </c>
      <c r="AB73">
        <v>6.1590254912249049</v>
      </c>
      <c r="AC73">
        <v>6.8546824696374555</v>
      </c>
    </row>
    <row r="74" spans="1:29">
      <c r="A74">
        <v>163310</v>
      </c>
      <c r="B74">
        <v>305620</v>
      </c>
      <c r="C74">
        <v>413140</v>
      </c>
      <c r="D74">
        <v>495300</v>
      </c>
      <c r="F74" s="1">
        <f t="shared" si="9"/>
        <v>5.2130127788080092</v>
      </c>
      <c r="G74" s="1">
        <f t="shared" si="10"/>
        <v>5.4851817713873769</v>
      </c>
      <c r="H74" s="1">
        <f t="shared" si="11"/>
        <v>5.6160972451781976</v>
      </c>
      <c r="I74" s="1">
        <f t="shared" si="12"/>
        <v>5.6948683279824559</v>
      </c>
      <c r="R74">
        <v>12050</v>
      </c>
      <c r="S74" s="1">
        <v>1149900</v>
      </c>
      <c r="T74" s="1">
        <v>6260600</v>
      </c>
      <c r="U74">
        <f t="shared" si="13"/>
        <v>4.0809870469108871</v>
      </c>
      <c r="V74">
        <f t="shared" si="14"/>
        <v>6.0606600739740148</v>
      </c>
      <c r="W74">
        <f t="shared" si="15"/>
        <v>6.7966159568849092</v>
      </c>
      <c r="AA74">
        <v>4.0809870469108871</v>
      </c>
      <c r="AB74">
        <v>6.0606600739740148</v>
      </c>
      <c r="AC74">
        <v>6.7966159568849092</v>
      </c>
    </row>
    <row r="75" spans="1:29">
      <c r="A75" s="1">
        <v>116250</v>
      </c>
      <c r="B75">
        <v>224570</v>
      </c>
      <c r="C75">
        <v>306030</v>
      </c>
      <c r="D75">
        <v>371580</v>
      </c>
      <c r="F75" s="1">
        <f t="shared" si="9"/>
        <v>5.0653929615619919</v>
      </c>
      <c r="G75" s="1">
        <f t="shared" si="10"/>
        <v>5.3513517389928014</v>
      </c>
      <c r="H75" s="1">
        <f t="shared" si="11"/>
        <v>5.4857640022849479</v>
      </c>
      <c r="I75" s="1">
        <f t="shared" si="12"/>
        <v>5.5700523303932146</v>
      </c>
      <c r="R75">
        <v>7699.6</v>
      </c>
      <c r="S75">
        <v>913000</v>
      </c>
      <c r="T75" s="1">
        <v>5445300</v>
      </c>
      <c r="U75">
        <f t="shared" si="13"/>
        <v>3.8864681638341612</v>
      </c>
      <c r="V75">
        <f t="shared" si="14"/>
        <v>5.9604707775342991</v>
      </c>
      <c r="W75">
        <f t="shared" si="15"/>
        <v>6.7360218115032708</v>
      </c>
      <c r="AA75">
        <v>3.8864681638341612</v>
      </c>
      <c r="AB75">
        <v>5.9604707775342991</v>
      </c>
      <c r="AC75">
        <v>6.7360218115032708</v>
      </c>
    </row>
    <row r="76" spans="1:29">
      <c r="A76" s="1">
        <v>81740</v>
      </c>
      <c r="B76">
        <v>163650</v>
      </c>
      <c r="C76">
        <v>226720</v>
      </c>
      <c r="D76">
        <v>278100</v>
      </c>
      <c r="F76" s="1">
        <f t="shared" si="9"/>
        <v>4.9124346333755744</v>
      </c>
      <c r="G76" s="1">
        <f t="shared" si="10"/>
        <v>5.2139160096440227</v>
      </c>
      <c r="H76" s="1">
        <f t="shared" si="11"/>
        <v>5.3554898329033849</v>
      </c>
      <c r="I76" s="1">
        <f t="shared" si="12"/>
        <v>5.4442009888641598</v>
      </c>
      <c r="R76">
        <v>4812.7</v>
      </c>
      <c r="S76">
        <v>724250</v>
      </c>
      <c r="T76" s="1">
        <v>4751300</v>
      </c>
      <c r="U76">
        <f t="shared" si="13"/>
        <v>3.682388790743377</v>
      </c>
      <c r="V76">
        <f t="shared" si="14"/>
        <v>5.8598885038757995</v>
      </c>
      <c r="W76">
        <f t="shared" si="15"/>
        <v>6.676812452905259</v>
      </c>
      <c r="AA76">
        <v>3.682388790743377</v>
      </c>
      <c r="AB76">
        <v>5.8598885038757995</v>
      </c>
      <c r="AC76">
        <v>6.676812452905259</v>
      </c>
    </row>
    <row r="77" spans="1:29">
      <c r="A77" s="1">
        <v>3026700</v>
      </c>
      <c r="B77" s="1">
        <v>4705200</v>
      </c>
      <c r="C77" s="1">
        <v>5229200</v>
      </c>
      <c r="D77" s="1">
        <v>5352400</v>
      </c>
      <c r="E77" s="1"/>
      <c r="F77" s="1">
        <f t="shared" si="9"/>
        <v>6.4809693767539605</v>
      </c>
      <c r="G77" s="1">
        <f t="shared" si="10"/>
        <v>6.6725780883478318</v>
      </c>
      <c r="H77" s="1">
        <f t="shared" si="11"/>
        <v>6.7184352525076676</v>
      </c>
      <c r="I77" s="1">
        <f t="shared" si="12"/>
        <v>6.7285485620283367</v>
      </c>
      <c r="R77">
        <v>739190</v>
      </c>
      <c r="S77" s="1">
        <v>10216000</v>
      </c>
      <c r="T77" s="1">
        <v>22373000</v>
      </c>
      <c r="U77">
        <f t="shared" si="13"/>
        <v>5.8687560829763967</v>
      </c>
      <c r="V77">
        <f t="shared" si="14"/>
        <v>7.0092808842553591</v>
      </c>
      <c r="W77">
        <f t="shared" si="15"/>
        <v>7.3497242226343973</v>
      </c>
      <c r="AA77">
        <v>5.8687560829763967</v>
      </c>
      <c r="AB77">
        <v>7.0092808842553591</v>
      </c>
      <c r="AC77">
        <v>7.3497242226343973</v>
      </c>
    </row>
    <row r="78" spans="1:29">
      <c r="A78" s="1">
        <v>2700400</v>
      </c>
      <c r="B78" s="1">
        <v>3949600</v>
      </c>
      <c r="C78" s="1">
        <v>4556500</v>
      </c>
      <c r="D78" s="1">
        <v>4851800</v>
      </c>
      <c r="E78" s="1"/>
      <c r="F78" s="1">
        <f t="shared" si="9"/>
        <v>6.4314280993167827</v>
      </c>
      <c r="G78" s="1">
        <f t="shared" si="10"/>
        <v>6.5965531142114751</v>
      </c>
      <c r="H78" s="1">
        <f t="shared" si="11"/>
        <v>6.6586313746095138</v>
      </c>
      <c r="I78" s="1">
        <f t="shared" si="12"/>
        <v>6.6859028901569024</v>
      </c>
      <c r="R78">
        <v>599250</v>
      </c>
      <c r="S78" s="1">
        <v>8083200</v>
      </c>
      <c r="T78" s="1">
        <v>20044000</v>
      </c>
      <c r="U78">
        <f t="shared" si="13"/>
        <v>5.7776080427056913</v>
      </c>
      <c r="V78">
        <f t="shared" si="14"/>
        <v>6.9075833245392175</v>
      </c>
      <c r="W78">
        <f t="shared" si="15"/>
        <v>7.3019843940704394</v>
      </c>
      <c r="AA78">
        <v>5.7776080427056913</v>
      </c>
      <c r="AB78">
        <v>6.9075833245392175</v>
      </c>
      <c r="AC78">
        <v>7.3019843940704394</v>
      </c>
    </row>
    <row r="79" spans="1:29">
      <c r="A79" s="1">
        <v>2182800</v>
      </c>
      <c r="B79" s="1">
        <v>3136800</v>
      </c>
      <c r="C79" s="1">
        <v>3708800</v>
      </c>
      <c r="D79" s="1">
        <v>4030000</v>
      </c>
      <c r="E79" s="1"/>
      <c r="F79" s="1">
        <f t="shared" si="9"/>
        <v>6.3390139451111081</v>
      </c>
      <c r="G79" s="1">
        <f t="shared" si="10"/>
        <v>6.4964868292921505</v>
      </c>
      <c r="H79" s="1">
        <f t="shared" si="11"/>
        <v>6.5692334142835023</v>
      </c>
      <c r="I79" s="1">
        <f t="shared" si="12"/>
        <v>6.6053050461411091</v>
      </c>
      <c r="R79">
        <v>447400</v>
      </c>
      <c r="S79" s="1">
        <v>6476400</v>
      </c>
      <c r="T79" s="1">
        <v>17686000</v>
      </c>
      <c r="U79">
        <f t="shared" si="13"/>
        <v>5.6506959797606111</v>
      </c>
      <c r="V79">
        <f t="shared" si="14"/>
        <v>6.8113336641128388</v>
      </c>
      <c r="W79">
        <f t="shared" si="15"/>
        <v>7.2476296206791142</v>
      </c>
      <c r="AA79">
        <v>5.6506959797606111</v>
      </c>
      <c r="AB79">
        <v>6.8113336641128388</v>
      </c>
      <c r="AC79">
        <v>7.2476296206791142</v>
      </c>
    </row>
    <row r="80" spans="1:29">
      <c r="A80" s="1">
        <v>1681600</v>
      </c>
      <c r="B80" s="1">
        <v>2443000</v>
      </c>
      <c r="C80" s="1">
        <v>2939500</v>
      </c>
      <c r="D80" s="1">
        <v>3241200</v>
      </c>
      <c r="E80" s="1"/>
      <c r="F80" s="1">
        <f t="shared" si="9"/>
        <v>6.2257226986841667</v>
      </c>
      <c r="G80" s="1">
        <f t="shared" si="10"/>
        <v>6.3879234669734366</v>
      </c>
      <c r="H80" s="1">
        <f t="shared" si="11"/>
        <v>6.4682734645251001</v>
      </c>
      <c r="I80" s="1">
        <f t="shared" si="12"/>
        <v>6.510705830235076</v>
      </c>
      <c r="R80">
        <v>313370</v>
      </c>
      <c r="S80" s="1">
        <v>5257800</v>
      </c>
      <c r="T80" s="1">
        <v>15615000</v>
      </c>
      <c r="U80">
        <f t="shared" si="13"/>
        <v>5.4960574176013495</v>
      </c>
      <c r="V80">
        <f t="shared" si="14"/>
        <v>6.7208040620768559</v>
      </c>
      <c r="W80">
        <f t="shared" si="15"/>
        <v>7.1935419885662171</v>
      </c>
      <c r="AA80">
        <v>5.4960574176013495</v>
      </c>
      <c r="AB80">
        <v>6.7208040620768559</v>
      </c>
      <c r="AC80">
        <v>7.1935419885662171</v>
      </c>
    </row>
    <row r="81" spans="1:29">
      <c r="A81" s="1">
        <v>1265100</v>
      </c>
      <c r="B81" s="1">
        <v>1882000</v>
      </c>
      <c r="C81" s="1">
        <v>2295600</v>
      </c>
      <c r="D81" s="1">
        <v>2562100</v>
      </c>
      <c r="E81" s="1"/>
      <c r="F81" s="1">
        <f t="shared" si="9"/>
        <v>6.1021248557345258</v>
      </c>
      <c r="G81" s="1">
        <f t="shared" si="10"/>
        <v>6.2746196190912382</v>
      </c>
      <c r="H81" s="1">
        <f t="shared" si="11"/>
        <v>6.360896216074921</v>
      </c>
      <c r="I81" s="1">
        <f t="shared" si="12"/>
        <v>6.408596076462783</v>
      </c>
      <c r="R81">
        <v>214650</v>
      </c>
      <c r="S81" s="1">
        <v>4264400</v>
      </c>
      <c r="T81" s="1">
        <v>13778000</v>
      </c>
      <c r="U81">
        <f t="shared" si="13"/>
        <v>5.3317308928154574</v>
      </c>
      <c r="V81">
        <f t="shared" si="14"/>
        <v>6.6298579346782622</v>
      </c>
      <c r="W81">
        <f t="shared" si="15"/>
        <v>7.1391861804161287</v>
      </c>
      <c r="AA81">
        <v>5.3317308928154574</v>
      </c>
      <c r="AB81">
        <v>6.6298579346782622</v>
      </c>
      <c r="AC81">
        <v>7.1391861804161287</v>
      </c>
    </row>
    <row r="82" spans="1:29">
      <c r="A82">
        <v>938140</v>
      </c>
      <c r="B82" s="1">
        <v>1438100</v>
      </c>
      <c r="C82" s="1">
        <v>1774400</v>
      </c>
      <c r="D82" s="1">
        <v>2003800</v>
      </c>
      <c r="E82" s="1"/>
      <c r="F82" s="1">
        <f t="shared" si="9"/>
        <v>5.9722676536141526</v>
      </c>
      <c r="G82" s="1">
        <f t="shared" si="10"/>
        <v>6.1577890862820492</v>
      </c>
      <c r="H82" s="1">
        <f t="shared" si="11"/>
        <v>6.2490515288050847</v>
      </c>
      <c r="I82" s="1">
        <f t="shared" si="12"/>
        <v>6.3018543722695863</v>
      </c>
      <c r="R82">
        <v>145130</v>
      </c>
      <c r="S82" s="1">
        <v>3465200</v>
      </c>
      <c r="T82" s="1">
        <v>12161000</v>
      </c>
      <c r="U82">
        <f t="shared" si="13"/>
        <v>5.1617571952617274</v>
      </c>
      <c r="V82">
        <f t="shared" si="14"/>
        <v>6.5397283057269675</v>
      </c>
      <c r="W82">
        <f t="shared" si="15"/>
        <v>7.0849692884749871</v>
      </c>
      <c r="AA82">
        <v>5.1617571952617274</v>
      </c>
      <c r="AB82">
        <v>6.5397283057269675</v>
      </c>
      <c r="AC82">
        <v>7.0849692884749871</v>
      </c>
    </row>
    <row r="83" spans="1:29">
      <c r="A83">
        <v>689840</v>
      </c>
      <c r="B83" s="1">
        <v>1090300</v>
      </c>
      <c r="C83" s="1">
        <v>1359600</v>
      </c>
      <c r="D83" s="1">
        <v>1553100</v>
      </c>
      <c r="E83" s="1"/>
      <c r="F83" s="1">
        <f t="shared" si="9"/>
        <v>5.838748373092578</v>
      </c>
      <c r="G83" s="1">
        <f t="shared" si="10"/>
        <v>6.0375460120858264</v>
      </c>
      <c r="H83" s="1">
        <f t="shared" si="11"/>
        <v>6.1334111559110225</v>
      </c>
      <c r="I83" s="1">
        <f t="shared" si="12"/>
        <v>6.1911994197015181</v>
      </c>
      <c r="R83">
        <v>97349</v>
      </c>
      <c r="S83" s="1">
        <v>2811500</v>
      </c>
      <c r="T83" s="1">
        <v>10695000</v>
      </c>
      <c r="U83">
        <f t="shared" si="13"/>
        <v>4.9883314946674266</v>
      </c>
      <c r="V83">
        <f t="shared" si="14"/>
        <v>6.4489380878454217</v>
      </c>
      <c r="W83">
        <f t="shared" si="15"/>
        <v>7.0291807889075466</v>
      </c>
      <c r="AA83">
        <v>4.9883314946674266</v>
      </c>
      <c r="AB83">
        <v>6.4489380878454217</v>
      </c>
      <c r="AC83">
        <v>7.0291807889075466</v>
      </c>
    </row>
    <row r="84" spans="1:29">
      <c r="A84">
        <v>504060</v>
      </c>
      <c r="B84">
        <v>820400</v>
      </c>
      <c r="C84" s="1">
        <v>1035400</v>
      </c>
      <c r="D84" s="1">
        <v>1193300</v>
      </c>
      <c r="E84" s="1"/>
      <c r="F84" s="1">
        <f t="shared" si="9"/>
        <v>5.7024822350923223</v>
      </c>
      <c r="G84" s="1">
        <f t="shared" si="10"/>
        <v>5.9140256516963285</v>
      </c>
      <c r="H84" s="1">
        <f t="shared" si="11"/>
        <v>6.0151081606458368</v>
      </c>
      <c r="I84" s="1">
        <f t="shared" si="12"/>
        <v>6.0767496406240005</v>
      </c>
      <c r="R84">
        <v>64837</v>
      </c>
      <c r="S84" s="1">
        <v>2273500</v>
      </c>
      <c r="T84" s="1">
        <v>9415500</v>
      </c>
      <c r="U84">
        <f t="shared" si="13"/>
        <v>4.8118229118891955</v>
      </c>
      <c r="V84">
        <f t="shared" si="14"/>
        <v>6.3566949585411274</v>
      </c>
      <c r="W84">
        <f t="shared" si="15"/>
        <v>6.9738433877063919</v>
      </c>
      <c r="AA84">
        <v>4.8118229118891955</v>
      </c>
      <c r="AB84">
        <v>6.3566949585411274</v>
      </c>
      <c r="AC84">
        <v>6.9738433877063919</v>
      </c>
    </row>
    <row r="85" spans="1:29">
      <c r="A85">
        <v>365390</v>
      </c>
      <c r="B85">
        <v>614040</v>
      </c>
      <c r="C85">
        <v>782660</v>
      </c>
      <c r="D85">
        <v>911490</v>
      </c>
      <c r="F85" s="1">
        <f t="shared" si="9"/>
        <v>5.5627566574000786</v>
      </c>
      <c r="G85" s="1">
        <f t="shared" si="10"/>
        <v>5.7881966630197423</v>
      </c>
      <c r="H85" s="1">
        <f t="shared" si="11"/>
        <v>5.893573138568593</v>
      </c>
      <c r="I85" s="1">
        <f t="shared" si="12"/>
        <v>5.9597519083517829</v>
      </c>
      <c r="R85">
        <v>42932</v>
      </c>
      <c r="S85" s="1">
        <v>1831200</v>
      </c>
      <c r="T85" s="1">
        <v>8288700</v>
      </c>
      <c r="U85">
        <f t="shared" si="13"/>
        <v>4.6327811206884242</v>
      </c>
      <c r="V85">
        <f t="shared" si="14"/>
        <v>6.2627357796664862</v>
      </c>
      <c r="W85">
        <f t="shared" si="15"/>
        <v>6.918486421129435</v>
      </c>
      <c r="AA85">
        <v>4.6327811206884242</v>
      </c>
      <c r="AB85">
        <v>6.2627357796664862</v>
      </c>
      <c r="AC85">
        <v>6.918486421129435</v>
      </c>
    </row>
    <row r="86" spans="1:29">
      <c r="A86">
        <v>263650</v>
      </c>
      <c r="B86">
        <v>456810</v>
      </c>
      <c r="C86">
        <v>588190</v>
      </c>
      <c r="D86">
        <v>692770</v>
      </c>
      <c r="F86" s="1">
        <f t="shared" si="9"/>
        <v>5.4210277756674827</v>
      </c>
      <c r="G86" s="1">
        <f t="shared" si="10"/>
        <v>5.6597356024560117</v>
      </c>
      <c r="H86" s="1">
        <f t="shared" si="11"/>
        <v>5.7695176366590877</v>
      </c>
      <c r="I86" s="1">
        <f t="shared" si="12"/>
        <v>5.8405890725477487</v>
      </c>
      <c r="R86">
        <v>28277</v>
      </c>
      <c r="S86" s="1">
        <v>1470800</v>
      </c>
      <c r="T86" s="1">
        <v>7238600</v>
      </c>
      <c r="U86">
        <f t="shared" si="13"/>
        <v>4.4514333318378441</v>
      </c>
      <c r="V86">
        <f t="shared" si="14"/>
        <v>6.1675536211968245</v>
      </c>
      <c r="W86">
        <f t="shared" si="15"/>
        <v>6.859654578480578</v>
      </c>
      <c r="AA86">
        <v>4.4514333318378441</v>
      </c>
      <c r="AB86">
        <v>6.1675536211968245</v>
      </c>
      <c r="AC86">
        <v>6.859654578480578</v>
      </c>
    </row>
    <row r="87" spans="1:29">
      <c r="A87">
        <v>188630</v>
      </c>
      <c r="B87">
        <v>336960</v>
      </c>
      <c r="C87">
        <v>438910</v>
      </c>
      <c r="D87">
        <v>523880</v>
      </c>
      <c r="F87" s="1">
        <f t="shared" si="9"/>
        <v>5.2756107647445729</v>
      </c>
      <c r="G87" s="1">
        <f t="shared" si="10"/>
        <v>5.5275783495053927</v>
      </c>
      <c r="H87" s="1">
        <f t="shared" si="11"/>
        <v>5.6423754757990503</v>
      </c>
      <c r="I87" s="1">
        <f t="shared" si="12"/>
        <v>5.7192318188422293</v>
      </c>
      <c r="R87">
        <v>18529</v>
      </c>
      <c r="S87" s="1">
        <v>1177100</v>
      </c>
      <c r="T87" s="1">
        <v>6339600</v>
      </c>
      <c r="U87">
        <f t="shared" si="13"/>
        <v>4.2678519813156051</v>
      </c>
      <c r="V87">
        <f t="shared" si="14"/>
        <v>6.0708133597027159</v>
      </c>
      <c r="W87">
        <f t="shared" si="15"/>
        <v>6.8020618567345643</v>
      </c>
      <c r="AA87">
        <v>4.2678519813156051</v>
      </c>
      <c r="AB87">
        <v>6.0708133597027159</v>
      </c>
      <c r="AC87">
        <v>6.8020618567345643</v>
      </c>
    </row>
    <row r="88" spans="1:29">
      <c r="A88">
        <v>134050</v>
      </c>
      <c r="B88">
        <v>247010</v>
      </c>
      <c r="C88">
        <v>325270</v>
      </c>
      <c r="D88">
        <v>393380</v>
      </c>
      <c r="F88" s="1">
        <f t="shared" si="9"/>
        <v>5.1272668183188985</v>
      </c>
      <c r="G88" s="1">
        <f t="shared" si="10"/>
        <v>5.3927145356762951</v>
      </c>
      <c r="H88" s="1">
        <f t="shared" si="11"/>
        <v>5.512244009684343</v>
      </c>
      <c r="I88" s="1">
        <f t="shared" si="12"/>
        <v>5.5948122759940047</v>
      </c>
      <c r="R88">
        <v>12063</v>
      </c>
      <c r="S88">
        <v>937140</v>
      </c>
      <c r="T88" s="1">
        <v>5535400</v>
      </c>
      <c r="U88">
        <f t="shared" si="13"/>
        <v>4.0814553278225736</v>
      </c>
      <c r="V88">
        <f t="shared" si="14"/>
        <v>5.9718044752908428</v>
      </c>
      <c r="W88">
        <f t="shared" si="15"/>
        <v>6.7431490094091409</v>
      </c>
      <c r="AA88">
        <v>4.0814553278225736</v>
      </c>
      <c r="AB88">
        <v>5.9718044752908428</v>
      </c>
      <c r="AC88">
        <v>6.7431490094091409</v>
      </c>
    </row>
    <row r="89" spans="1:29">
      <c r="A89" s="1">
        <v>94560</v>
      </c>
      <c r="B89">
        <v>179690</v>
      </c>
      <c r="C89">
        <v>240010</v>
      </c>
      <c r="D89">
        <v>293250</v>
      </c>
      <c r="F89" s="1">
        <f t="shared" si="9"/>
        <v>4.9757074635371801</v>
      </c>
      <c r="G89" s="1">
        <f t="shared" si="10"/>
        <v>5.2545239086856999</v>
      </c>
      <c r="H89" s="1">
        <f t="shared" si="11"/>
        <v>5.3802293369380374</v>
      </c>
      <c r="I89" s="1">
        <f t="shared" si="12"/>
        <v>5.4672380207875673</v>
      </c>
      <c r="R89">
        <v>7809.7</v>
      </c>
      <c r="S89">
        <v>742360</v>
      </c>
      <c r="T89" s="1">
        <v>4811100</v>
      </c>
      <c r="U89">
        <f t="shared" si="13"/>
        <v>3.8926343513104666</v>
      </c>
      <c r="V89">
        <f t="shared" si="14"/>
        <v>5.8706145630932376</v>
      </c>
      <c r="W89">
        <f t="shared" si="15"/>
        <v>6.682244383923317</v>
      </c>
      <c r="AA89">
        <v>3.8926343513104666</v>
      </c>
      <c r="AB89">
        <v>5.8706145630932376</v>
      </c>
      <c r="AC89">
        <v>6.682244383923317</v>
      </c>
    </row>
    <row r="90" spans="1:29">
      <c r="A90" s="1">
        <v>66115</v>
      </c>
      <c r="B90">
        <v>129650</v>
      </c>
      <c r="C90">
        <v>175270</v>
      </c>
      <c r="D90">
        <v>217340</v>
      </c>
      <c r="F90" s="1">
        <f t="shared" si="9"/>
        <v>4.8203000022721092</v>
      </c>
      <c r="G90" s="1">
        <f t="shared" si="10"/>
        <v>5.1127725211053701</v>
      </c>
      <c r="H90" s="1">
        <f t="shared" si="11"/>
        <v>5.2437075866617908</v>
      </c>
      <c r="I90" s="1">
        <f t="shared" si="12"/>
        <v>5.3371396627245611</v>
      </c>
      <c r="R90">
        <v>5014.8999999999996</v>
      </c>
      <c r="S90">
        <v>584350</v>
      </c>
      <c r="T90" s="1">
        <v>4190900</v>
      </c>
      <c r="U90">
        <f t="shared" si="13"/>
        <v>3.7002622773601872</v>
      </c>
      <c r="V90">
        <f t="shared" si="14"/>
        <v>5.7666730483760844</v>
      </c>
      <c r="W90">
        <f t="shared" si="15"/>
        <v>6.6223072981599413</v>
      </c>
      <c r="AA90">
        <v>3.7002622773601872</v>
      </c>
      <c r="AB90">
        <v>5.7666730483760844</v>
      </c>
      <c r="AC90">
        <v>6.6223072981599413</v>
      </c>
    </row>
    <row r="91" spans="1:29">
      <c r="A91" s="1">
        <v>45732</v>
      </c>
      <c r="B91">
        <v>92549</v>
      </c>
      <c r="C91">
        <v>127040</v>
      </c>
      <c r="D91">
        <v>159020</v>
      </c>
      <c r="F91" s="1">
        <f t="shared" si="9"/>
        <v>4.6602201948197921</v>
      </c>
      <c r="G91" s="1">
        <f t="shared" si="10"/>
        <v>4.9663717305245987</v>
      </c>
      <c r="H91" s="1">
        <f t="shared" si="11"/>
        <v>5.1039404850830214</v>
      </c>
      <c r="I91" s="1">
        <f t="shared" si="12"/>
        <v>5.2014517491217189</v>
      </c>
      <c r="R91">
        <v>3202.7</v>
      </c>
      <c r="S91">
        <v>456890</v>
      </c>
      <c r="T91" s="1">
        <v>3629800</v>
      </c>
      <c r="U91">
        <f t="shared" si="13"/>
        <v>3.5055162597857392</v>
      </c>
      <c r="V91">
        <f t="shared" si="14"/>
        <v>5.6598116527102338</v>
      </c>
      <c r="W91">
        <f t="shared" si="15"/>
        <v>6.5598826963062846</v>
      </c>
      <c r="AA91">
        <v>3.5055162597857392</v>
      </c>
      <c r="AB91">
        <v>5.6598116527102338</v>
      </c>
      <c r="AC91">
        <v>6.5598826963062846</v>
      </c>
    </row>
    <row r="92" spans="1:29">
      <c r="A92" s="1">
        <v>31277</v>
      </c>
      <c r="B92">
        <v>65288</v>
      </c>
      <c r="C92">
        <v>90736</v>
      </c>
      <c r="D92">
        <v>115270</v>
      </c>
      <c r="F92" s="1">
        <f t="shared" si="9"/>
        <v>4.4952250901062207</v>
      </c>
      <c r="G92" s="1">
        <f t="shared" si="10"/>
        <v>4.8148333648478756</v>
      </c>
      <c r="H92" s="1">
        <f t="shared" si="11"/>
        <v>4.9577796299419239</v>
      </c>
      <c r="I92" s="1">
        <f t="shared" si="12"/>
        <v>5.0617162931598969</v>
      </c>
      <c r="R92">
        <v>2023.9</v>
      </c>
      <c r="S92">
        <v>353760</v>
      </c>
      <c r="T92" s="1">
        <v>3122200</v>
      </c>
      <c r="U92">
        <f t="shared" si="13"/>
        <v>3.3061890504004259</v>
      </c>
      <c r="V92">
        <f t="shared" si="14"/>
        <v>5.548708725234639</v>
      </c>
      <c r="W92">
        <f t="shared" si="15"/>
        <v>6.494460719390827</v>
      </c>
      <c r="AA92">
        <v>3.3061890504004259</v>
      </c>
      <c r="AB92">
        <v>5.548708725234639</v>
      </c>
      <c r="AC92">
        <v>6.494460719390827</v>
      </c>
    </row>
    <row r="93" spans="1:29">
      <c r="A93" s="1">
        <v>21258</v>
      </c>
      <c r="B93">
        <v>45827</v>
      </c>
      <c r="C93">
        <v>64510</v>
      </c>
      <c r="D93">
        <v>82972</v>
      </c>
      <c r="F93" s="1">
        <f t="shared" si="9"/>
        <v>4.3275224027168209</v>
      </c>
      <c r="G93" s="1">
        <f t="shared" si="10"/>
        <v>4.6611214276988449</v>
      </c>
      <c r="H93" s="1">
        <f t="shared" si="11"/>
        <v>4.8096270418940499</v>
      </c>
      <c r="I93" s="1">
        <f t="shared" si="12"/>
        <v>4.9189315586763094</v>
      </c>
      <c r="R93">
        <v>1267.3</v>
      </c>
      <c r="S93">
        <v>272260</v>
      </c>
      <c r="T93" s="1">
        <v>2686500</v>
      </c>
      <c r="U93">
        <f t="shared" si="13"/>
        <v>3.102879434869378</v>
      </c>
      <c r="V93">
        <f t="shared" si="14"/>
        <v>5.4349838401819381</v>
      </c>
      <c r="W93">
        <f t="shared" si="15"/>
        <v>6.4291868449047129</v>
      </c>
      <c r="AA93">
        <v>3.102879434869378</v>
      </c>
      <c r="AB93">
        <v>5.4349838401819381</v>
      </c>
      <c r="AC93">
        <v>6.4291868449047129</v>
      </c>
    </row>
    <row r="94" spans="1:29">
      <c r="A94" s="1">
        <v>14429</v>
      </c>
      <c r="B94">
        <v>32166</v>
      </c>
      <c r="C94">
        <v>45825</v>
      </c>
      <c r="D94">
        <v>59710</v>
      </c>
      <c r="F94" s="1">
        <f t="shared" si="9"/>
        <v>4.159236233412904</v>
      </c>
      <c r="G94" s="1">
        <f t="shared" si="10"/>
        <v>4.5073970576089506</v>
      </c>
      <c r="H94" s="1">
        <f t="shared" si="11"/>
        <v>4.6611024736342541</v>
      </c>
      <c r="I94" s="1">
        <f t="shared" si="12"/>
        <v>4.7760470711817797</v>
      </c>
      <c r="R94">
        <v>793.4</v>
      </c>
      <c r="S94">
        <v>208450</v>
      </c>
      <c r="T94" s="1">
        <v>2303800</v>
      </c>
      <c r="U94">
        <f t="shared" si="13"/>
        <v>2.8994921961381319</v>
      </c>
      <c r="V94">
        <f t="shared" si="14"/>
        <v>5.3190018994623163</v>
      </c>
      <c r="W94">
        <f t="shared" si="15"/>
        <v>6.3624447739410543</v>
      </c>
      <c r="AA94">
        <v>2.8994921961381319</v>
      </c>
      <c r="AB94">
        <v>5.3190018994623163</v>
      </c>
      <c r="AC94">
        <v>6.3624447739410543</v>
      </c>
    </row>
    <row r="95" spans="1:29">
      <c r="A95" s="1">
        <v>9680.2999999999993</v>
      </c>
      <c r="B95">
        <v>22372</v>
      </c>
      <c r="C95">
        <v>32189</v>
      </c>
      <c r="D95">
        <v>42684</v>
      </c>
      <c r="F95" s="1">
        <f t="shared" si="9"/>
        <v>3.9858888166395592</v>
      </c>
      <c r="G95" s="1">
        <f t="shared" si="10"/>
        <v>4.3497048106562106</v>
      </c>
      <c r="H95" s="1">
        <f t="shared" si="11"/>
        <v>4.5077074848798402</v>
      </c>
      <c r="I95" s="1">
        <f t="shared" si="12"/>
        <v>4.6302651112334052</v>
      </c>
      <c r="R95">
        <v>494.91</v>
      </c>
      <c r="S95">
        <v>159630</v>
      </c>
      <c r="T95" s="1">
        <v>1978500</v>
      </c>
      <c r="U95">
        <f t="shared" si="13"/>
        <v>2.694526229121204</v>
      </c>
      <c r="V95">
        <f t="shared" si="14"/>
        <v>5.203114513644385</v>
      </c>
      <c r="W95">
        <f t="shared" si="15"/>
        <v>6.2963360546020466</v>
      </c>
      <c r="AA95">
        <v>2.694526229121204</v>
      </c>
      <c r="AB95">
        <v>5.203114513644385</v>
      </c>
      <c r="AC95">
        <v>6.2963360546020466</v>
      </c>
    </row>
    <row r="98" spans="1:4">
      <c r="A98" s="1">
        <v>8.3339306743966581</v>
      </c>
      <c r="B98" s="1">
        <v>8.3359991776081301</v>
      </c>
      <c r="C98" s="1">
        <v>8.3586770845129745</v>
      </c>
      <c r="D98" s="1">
        <v>8.3413157945964738</v>
      </c>
    </row>
    <row r="99" spans="1:4">
      <c r="A99" s="1">
        <v>8.2899677916867329</v>
      </c>
      <c r="B99" s="1">
        <v>8.2930751401228644</v>
      </c>
      <c r="C99" s="1">
        <v>8.3169553069450206</v>
      </c>
      <c r="D99" s="1">
        <v>8.2993329357625232</v>
      </c>
    </row>
    <row r="100" spans="1:4">
      <c r="A100" s="1">
        <v>8.2452658394574616</v>
      </c>
      <c r="B100" s="1">
        <v>8.2508345799966847</v>
      </c>
      <c r="C100" s="1">
        <v>8.2748733833703731</v>
      </c>
      <c r="D100" s="1">
        <v>8.258182160366097</v>
      </c>
    </row>
    <row r="101" spans="1:4">
      <c r="A101" s="1">
        <v>8.1997277588070556</v>
      </c>
      <c r="B101" s="1">
        <v>8.206690981021632</v>
      </c>
      <c r="C101" s="1">
        <v>8.2332246263047679</v>
      </c>
      <c r="D101" s="1">
        <v>8.2151350454802614</v>
      </c>
    </row>
    <row r="102" spans="1:4">
      <c r="A102" s="1">
        <v>8.1515537045429749</v>
      </c>
      <c r="B102" s="1">
        <v>8.1613680022349744</v>
      </c>
      <c r="C102" s="1">
        <v>8.1892656689345475</v>
      </c>
      <c r="D102" s="1">
        <v>8.1721941284669306</v>
      </c>
    </row>
    <row r="103" spans="1:4">
      <c r="A103" s="1">
        <v>8.1028794348693776</v>
      </c>
      <c r="B103" s="1">
        <v>8.1142772965615855</v>
      </c>
      <c r="C103" s="1">
        <v>8.1436392352745433</v>
      </c>
      <c r="D103" s="1">
        <v>8.1276230495980286</v>
      </c>
    </row>
    <row r="104" spans="1:4">
      <c r="A104" s="1">
        <v>8.0514998191327454</v>
      </c>
      <c r="B104" s="1">
        <v>8.0656917280932703</v>
      </c>
      <c r="C104" s="1">
        <v>8.0967362604624693</v>
      </c>
      <c r="D104" s="1">
        <v>8.0813833174622847</v>
      </c>
    </row>
    <row r="105" spans="1:4">
      <c r="A105" s="1">
        <v>7.9980805257764214</v>
      </c>
      <c r="B105" s="1">
        <v>8.0169080439720748</v>
      </c>
      <c r="C105" s="1">
        <v>8.0489853025707117</v>
      </c>
      <c r="D105" s="1">
        <v>8.0340265237751094</v>
      </c>
    </row>
    <row r="106" spans="1:4">
      <c r="A106" s="1">
        <v>7.9430491110084072</v>
      </c>
      <c r="B106" s="1">
        <v>7.9644670611858315</v>
      </c>
      <c r="C106" s="1">
        <v>7.9993611174177728</v>
      </c>
      <c r="D106" s="1">
        <v>7.9843517598897282</v>
      </c>
    </row>
    <row r="107" spans="1:4">
      <c r="A107" s="1">
        <v>7.8862537726439683</v>
      </c>
      <c r="B107" s="1">
        <v>7.9093313360490098</v>
      </c>
      <c r="C107" s="1">
        <v>7.9483885115720065</v>
      </c>
      <c r="D107" s="1">
        <v>7.9340336084654588</v>
      </c>
    </row>
    <row r="108" spans="1:4">
      <c r="A108" s="1">
        <v>7.8271559510597202</v>
      </c>
      <c r="B108" s="1">
        <v>7.8549554791902114</v>
      </c>
      <c r="C108" s="1">
        <v>7.8955275154794418</v>
      </c>
      <c r="D108" s="1">
        <v>7.8824960773577404</v>
      </c>
    </row>
    <row r="109" spans="1:4">
      <c r="A109" s="1">
        <v>7.7654748296279088</v>
      </c>
      <c r="B109" s="1">
        <v>7.7965882082118494</v>
      </c>
      <c r="C109" s="1">
        <v>7.8397356565390641</v>
      </c>
      <c r="D109" s="1">
        <v>7.8284020784915933</v>
      </c>
    </row>
    <row r="110" spans="1:4">
      <c r="A110" s="1">
        <v>7.7014643636735052</v>
      </c>
      <c r="B110" s="1">
        <v>7.7392795518617143</v>
      </c>
      <c r="C110" s="1">
        <v>7.7832888462925078</v>
      </c>
      <c r="D110" s="1">
        <v>7.7733621792293341</v>
      </c>
    </row>
    <row r="111" spans="1:4">
      <c r="A111" s="1">
        <v>7.6365280140830052</v>
      </c>
      <c r="B111" s="1">
        <v>7.6790370374603594</v>
      </c>
      <c r="C111" s="1">
        <v>7.7241037565550092</v>
      </c>
      <c r="D111" s="1">
        <v>7.7164457645074593</v>
      </c>
    </row>
    <row r="112" spans="1:4">
      <c r="A112" s="1">
        <v>7.5696430653593163</v>
      </c>
      <c r="B112" s="1">
        <v>7.6158764361834042</v>
      </c>
      <c r="C112" s="1">
        <v>7.6646701755809339</v>
      </c>
      <c r="D112" s="1">
        <v>7.6574096491453805</v>
      </c>
    </row>
    <row r="113" spans="1:4">
      <c r="A113" s="1">
        <v>7.5007440445986688</v>
      </c>
      <c r="B113" s="1">
        <v>7.5533124889002412</v>
      </c>
      <c r="C113" s="1">
        <v>7.6057143616383671</v>
      </c>
      <c r="D113" s="1">
        <v>7.5983855599492438</v>
      </c>
    </row>
    <row r="114" spans="1:4">
      <c r="A114" s="1">
        <v>7.4335618346479615</v>
      </c>
      <c r="B114" s="1">
        <v>7.4921315335815697</v>
      </c>
      <c r="C114" s="1">
        <v>7.5453813484943622</v>
      </c>
      <c r="D114" s="1">
        <v>7.5404796371211553</v>
      </c>
    </row>
    <row r="115" spans="1:4">
      <c r="A115" s="1">
        <v>7.3639314730018368</v>
      </c>
      <c r="B115" s="1">
        <v>7.429170678793974</v>
      </c>
      <c r="C115" s="1">
        <v>7.483359036280687</v>
      </c>
      <c r="D115" s="1">
        <v>7.4813279481525754</v>
      </c>
    </row>
    <row r="116" spans="1:4">
      <c r="A116" s="1">
        <v>7.2929202996000058</v>
      </c>
      <c r="B116" s="1">
        <v>7.3640253968504483</v>
      </c>
      <c r="C116" s="1">
        <v>7.4205168312286167</v>
      </c>
      <c r="D116" s="1">
        <v>7.4215052123605068</v>
      </c>
    </row>
    <row r="117" spans="1:4">
      <c r="A117" s="1">
        <v>8.039453778961736</v>
      </c>
      <c r="B117" s="1">
        <v>8.0587296207517198</v>
      </c>
      <c r="C117" s="1">
        <v>8.0843975191411488</v>
      </c>
      <c r="D117" s="1">
        <v>8.0761304945430066</v>
      </c>
    </row>
    <row r="118" spans="1:4">
      <c r="A118" s="1">
        <v>7.9795483747040947</v>
      </c>
      <c r="B118" s="1">
        <v>8.0018634626925245</v>
      </c>
      <c r="C118" s="1">
        <v>8.0295055254265773</v>
      </c>
      <c r="D118" s="1">
        <v>8.0244446171313495</v>
      </c>
    </row>
    <row r="119" spans="1:4">
      <c r="A119" s="1">
        <v>7.9194964878630616</v>
      </c>
      <c r="B119" s="1">
        <v>7.9455128986344246</v>
      </c>
      <c r="C119" s="1">
        <v>7.9752295502316839</v>
      </c>
      <c r="D119" s="1">
        <v>7.9719527461065463</v>
      </c>
    </row>
    <row r="120" spans="1:4">
      <c r="A120" s="1">
        <v>7.8586214016324822</v>
      </c>
      <c r="B120" s="1">
        <v>7.8883480101780492</v>
      </c>
      <c r="C120" s="1">
        <v>7.9206032904499839</v>
      </c>
      <c r="D120" s="1">
        <v>7.9181299822988898</v>
      </c>
    </row>
    <row r="121" spans="1:4">
      <c r="A121" s="1">
        <v>7.7959078113015199</v>
      </c>
      <c r="B121" s="1">
        <v>7.8302998983788283</v>
      </c>
      <c r="C121" s="1">
        <v>7.864493281739473</v>
      </c>
      <c r="D121" s="1">
        <v>7.8630848253203594</v>
      </c>
    </row>
    <row r="122" spans="1:4">
      <c r="A122" s="1">
        <v>7.7315081835960253</v>
      </c>
      <c r="B122" s="1">
        <v>7.7701005476952343</v>
      </c>
      <c r="C122" s="1">
        <v>7.8071966607109475</v>
      </c>
      <c r="D122" s="1">
        <v>7.8064852299874836</v>
      </c>
    </row>
    <row r="123" spans="1:4">
      <c r="A123" s="1">
        <v>7.6647171715535265</v>
      </c>
      <c r="B123" s="1">
        <v>7.7088116742973289</v>
      </c>
      <c r="C123" s="1">
        <v>7.748219046932781</v>
      </c>
      <c r="D123" s="1">
        <v>7.7485368735006706</v>
      </c>
    </row>
    <row r="124" spans="1:4">
      <c r="A124" s="1">
        <v>7.596959772450969</v>
      </c>
      <c r="B124" s="1">
        <v>7.6455303382392881</v>
      </c>
      <c r="C124" s="1">
        <v>7.6875022071370731</v>
      </c>
      <c r="D124" s="1">
        <v>7.6893532632422525</v>
      </c>
    </row>
    <row r="125" spans="1:4">
      <c r="A125" s="1">
        <v>7.5260548247731114</v>
      </c>
      <c r="B125" s="1">
        <v>7.5805030149573041</v>
      </c>
      <c r="C125" s="1">
        <v>7.6256827812069687</v>
      </c>
      <c r="D125" s="1">
        <v>7.6278572326382541</v>
      </c>
    </row>
    <row r="126" spans="1:4">
      <c r="A126" s="1">
        <v>7.4531041984322091</v>
      </c>
      <c r="B126" s="1">
        <v>7.5135505203463371</v>
      </c>
      <c r="C126" s="1">
        <v>7.561208750879949</v>
      </c>
      <c r="D126" s="1">
        <v>7.5656235326393633</v>
      </c>
    </row>
    <row r="127" spans="1:4">
      <c r="A127" s="1">
        <v>7.3779069980423166</v>
      </c>
      <c r="B127" s="1">
        <v>7.4447628188026735</v>
      </c>
      <c r="C127" s="1">
        <v>7.4950723235504046</v>
      </c>
      <c r="D127" s="1">
        <v>7.5009770535891995</v>
      </c>
    </row>
    <row r="128" spans="1:4">
      <c r="A128" s="1">
        <v>7.3003998116713333</v>
      </c>
      <c r="B128" s="1">
        <v>7.3741065088040125</v>
      </c>
      <c r="C128" s="1">
        <v>7.4272426022310363</v>
      </c>
      <c r="D128" s="1">
        <v>7.4350316919291437</v>
      </c>
    </row>
    <row r="129" spans="1:4">
      <c r="A129" s="1">
        <v>7.2208138967854909</v>
      </c>
      <c r="B129" s="1">
        <v>7.3013338954487939</v>
      </c>
      <c r="C129" s="1">
        <v>7.3576109101584448</v>
      </c>
      <c r="D129" s="1">
        <v>7.3670948931236584</v>
      </c>
    </row>
    <row r="130" spans="1:4">
      <c r="A130" s="1">
        <v>7.1383342820710194</v>
      </c>
      <c r="B130" s="1">
        <v>7.226264711895694</v>
      </c>
      <c r="C130" s="1">
        <v>7.2858047638486321</v>
      </c>
      <c r="D130" s="1">
        <v>7.2975416678181597</v>
      </c>
    </row>
    <row r="131" spans="1:4">
      <c r="A131" s="1">
        <v>7.0528093281405617</v>
      </c>
      <c r="B131" s="1">
        <v>7.1486026548060932</v>
      </c>
      <c r="C131" s="1">
        <v>7.211467624439142</v>
      </c>
      <c r="D131" s="1">
        <v>7.2253609803726597</v>
      </c>
    </row>
    <row r="132" spans="1:4">
      <c r="A132" s="1">
        <v>6.963825590441262</v>
      </c>
      <c r="B132" s="1">
        <v>7.068074489907648</v>
      </c>
      <c r="C132" s="1">
        <v>7.1341452198802946</v>
      </c>
      <c r="D132" s="1">
        <v>7.1498039382270226</v>
      </c>
    </row>
    <row r="133" spans="1:4">
      <c r="A133" s="1">
        <v>6.8697947636498178</v>
      </c>
      <c r="B133" s="1">
        <v>6.9841310920920465</v>
      </c>
      <c r="C133" s="1">
        <v>7.0536929387849536</v>
      </c>
      <c r="D133" s="1">
        <v>7.0717715794167555</v>
      </c>
    </row>
    <row r="134" spans="1:4">
      <c r="A134" s="1">
        <v>6.7739326474676451</v>
      </c>
      <c r="B134" s="1">
        <v>6.8986045274751175</v>
      </c>
      <c r="C134" s="1">
        <v>6.972272282903675</v>
      </c>
      <c r="D134" s="1">
        <v>6.9928405962889189</v>
      </c>
    </row>
    <row r="135" spans="1:4">
      <c r="A135" s="1">
        <v>6.6782724823749229</v>
      </c>
      <c r="B135" s="1">
        <v>6.8128799480900559</v>
      </c>
      <c r="C135" s="1">
        <v>6.8910130888459502</v>
      </c>
      <c r="D135" s="1">
        <v>6.9139144699364765</v>
      </c>
    </row>
    <row r="136" spans="1:4">
      <c r="A136" s="1">
        <v>7.6308954814219891</v>
      </c>
      <c r="B136" s="1">
        <v>7.6773331514199015</v>
      </c>
      <c r="C136" s="1">
        <v>7.7151757256769358</v>
      </c>
      <c r="D136" s="1">
        <v>7.710929320444194</v>
      </c>
    </row>
    <row r="137" spans="1:4">
      <c r="A137" s="1">
        <v>7.5515231875045883</v>
      </c>
      <c r="B137" s="1">
        <v>7.6025049151873691</v>
      </c>
      <c r="C137" s="1">
        <v>7.6444976731332455</v>
      </c>
      <c r="D137" s="1">
        <v>7.6464429384014991</v>
      </c>
    </row>
    <row r="138" spans="1:4">
      <c r="A138" s="1">
        <v>7.471995401974822</v>
      </c>
      <c r="B138" s="1">
        <v>7.5285439208086968</v>
      </c>
      <c r="C138" s="1">
        <v>7.5741933740763265</v>
      </c>
      <c r="D138" s="1">
        <v>7.5799207205926598</v>
      </c>
    </row>
    <row r="139" spans="1:4">
      <c r="A139" s="1">
        <v>7.3914996758951421</v>
      </c>
      <c r="B139" s="1">
        <v>7.4540059381037906</v>
      </c>
      <c r="C139" s="1">
        <v>7.5035183127240748</v>
      </c>
      <c r="D139" s="1">
        <v>7.5116695018181314</v>
      </c>
    </row>
    <row r="140" spans="1:4">
      <c r="A140" s="1">
        <v>7.3090549851864077</v>
      </c>
      <c r="B140" s="1">
        <v>7.3786703852079834</v>
      </c>
      <c r="C140" s="1">
        <v>7.4317174896460134</v>
      </c>
      <c r="D140" s="1">
        <v>7.4420405490063049</v>
      </c>
    </row>
    <row r="141" spans="1:4">
      <c r="A141" s="1">
        <v>7.2245848537315309</v>
      </c>
      <c r="B141" s="1">
        <v>7.3017243115303359</v>
      </c>
      <c r="C141" s="1">
        <v>7.358049119986747</v>
      </c>
      <c r="D141" s="1">
        <v>7.3705871002466763</v>
      </c>
    </row>
    <row r="142" spans="1:4">
      <c r="A142" s="1">
        <v>7.1376072705046303</v>
      </c>
      <c r="B142" s="1">
        <v>7.2228724770698394</v>
      </c>
      <c r="C142" s="1">
        <v>7.2821914562755561</v>
      </c>
      <c r="D142" s="1">
        <v>7.2974759933242117</v>
      </c>
    </row>
    <row r="143" spans="1:4">
      <c r="A143" s="1">
        <v>7.0482863931061255</v>
      </c>
      <c r="B143" s="1">
        <v>7.1417318947671413</v>
      </c>
      <c r="C143" s="1">
        <v>7.2050689642644592</v>
      </c>
      <c r="D143" s="1">
        <v>7.2226644567176868</v>
      </c>
    </row>
    <row r="144" spans="1:4">
      <c r="A144" s="1">
        <v>6.9560146706996724</v>
      </c>
      <c r="B144" s="1">
        <v>7.0587296207517198</v>
      </c>
      <c r="C144" s="1">
        <v>7.1255137959041148</v>
      </c>
      <c r="D144" s="1">
        <v>7.1455071714096627</v>
      </c>
    </row>
    <row r="145" spans="1:4">
      <c r="A145" s="1">
        <v>6.8612236626681788</v>
      </c>
      <c r="B145" s="1">
        <v>6.9731555736394029</v>
      </c>
      <c r="C145" s="1">
        <v>7.0437551269686791</v>
      </c>
      <c r="D145" s="1">
        <v>7.0665495387619339</v>
      </c>
    </row>
    <row r="146" spans="1:4">
      <c r="A146" s="1">
        <v>6.7642434017127577</v>
      </c>
      <c r="B146" s="1">
        <v>6.8855195277049566</v>
      </c>
      <c r="C146" s="1">
        <v>6.9602376324940165</v>
      </c>
      <c r="D146" s="1">
        <v>6.9856105723250979</v>
      </c>
    </row>
    <row r="147" spans="1:4">
      <c r="A147" s="1">
        <v>6.6640399384028406</v>
      </c>
      <c r="B147" s="1">
        <v>6.7956506492991364</v>
      </c>
      <c r="C147" s="1">
        <v>6.8742498227784035</v>
      </c>
      <c r="D147" s="1">
        <v>6.9019266926520686</v>
      </c>
    </row>
    <row r="148" spans="1:4">
      <c r="A148" s="1">
        <v>6.5604805193804809</v>
      </c>
      <c r="B148" s="1">
        <v>6.7034805345153456</v>
      </c>
      <c r="C148" s="1">
        <v>6.7858705864260971</v>
      </c>
      <c r="D148" s="1">
        <v>6.8162081464758391</v>
      </c>
    </row>
    <row r="149" spans="1:4">
      <c r="A149" s="1">
        <v>6.4527521649644575</v>
      </c>
      <c r="B149" s="1">
        <v>6.6081300675103023</v>
      </c>
      <c r="C149" s="1">
        <v>6.6939818243212867</v>
      </c>
      <c r="D149" s="1">
        <v>6.7274273821239534</v>
      </c>
    </row>
    <row r="150" spans="1:4">
      <c r="A150" s="1">
        <v>6.3413157945964729</v>
      </c>
      <c r="B150" s="1">
        <v>6.5084219736424691</v>
      </c>
      <c r="C150" s="1">
        <v>6.5990857703753134</v>
      </c>
      <c r="D150" s="1">
        <v>6.6357350019459602</v>
      </c>
    </row>
    <row r="151" spans="1:4">
      <c r="A151" s="1">
        <v>6.2244812653036323</v>
      </c>
      <c r="B151" s="1">
        <v>6.4042519881169051</v>
      </c>
      <c r="C151" s="1">
        <v>6.5004285980235981</v>
      </c>
      <c r="D151" s="1">
        <v>6.5406797728306438</v>
      </c>
    </row>
    <row r="152" spans="1:4">
      <c r="A152" s="1">
        <v>6.102433705681336</v>
      </c>
      <c r="B152" s="1">
        <v>6.2955670999624793</v>
      </c>
      <c r="C152" s="1">
        <v>6.3976098193779602</v>
      </c>
      <c r="D152" s="1">
        <v>6.442307271299053</v>
      </c>
    </row>
    <row r="153" spans="1:4">
      <c r="A153" s="1">
        <v>5.9783357574574252</v>
      </c>
      <c r="B153" s="1">
        <v>6.1845210858529107</v>
      </c>
      <c r="C153" s="1">
        <v>6.2918570462314598</v>
      </c>
      <c r="D153" s="1">
        <v>6.3413751636446944</v>
      </c>
    </row>
    <row r="154" spans="1:4">
      <c r="A154" s="1">
        <v>5.8539171285993783</v>
      </c>
      <c r="B154" s="1">
        <v>6.0726174765452363</v>
      </c>
      <c r="C154" s="1">
        <v>6.1854571574019257</v>
      </c>
      <c r="D154" s="1">
        <v>6.2394246180074306</v>
      </c>
    </row>
    <row r="155" spans="1:4">
      <c r="A155" s="1">
        <v>7.1023307801015436</v>
      </c>
      <c r="B155" s="1">
        <v>7.1887879126374692</v>
      </c>
      <c r="C155" s="1">
        <v>7.2701662292606937</v>
      </c>
      <c r="D155" s="1">
        <v>7.2925440283335794</v>
      </c>
    </row>
    <row r="156" spans="1:4">
      <c r="A156" s="1">
        <v>7.0262062970831183</v>
      </c>
      <c r="B156" s="1">
        <v>7.1192228869235832</v>
      </c>
      <c r="C156" s="1">
        <v>7.1840949308958404</v>
      </c>
      <c r="D156" s="1">
        <v>7.2004127011972461</v>
      </c>
    </row>
    <row r="157" spans="1:4">
      <c r="A157" s="1">
        <v>6.9345136007868415</v>
      </c>
      <c r="B157" s="1">
        <v>7.0359897569364263</v>
      </c>
      <c r="C157" s="1">
        <v>7.0956225950216218</v>
      </c>
      <c r="D157" s="1">
        <v>7.1110271510261747</v>
      </c>
    </row>
    <row r="158" spans="1:4">
      <c r="A158" s="1">
        <v>6.8352719254582022</v>
      </c>
      <c r="B158" s="1">
        <v>6.9463392551402938</v>
      </c>
      <c r="C158" s="1">
        <v>7.0059522868873829</v>
      </c>
      <c r="D158" s="1">
        <v>7.0230053972499347</v>
      </c>
    </row>
    <row r="159" spans="1:4">
      <c r="A159" s="1">
        <v>6.7309598319046113</v>
      </c>
      <c r="B159" s="1">
        <v>6.8523945902577852</v>
      </c>
      <c r="C159" s="1">
        <v>6.9147080016246569</v>
      </c>
      <c r="D159" s="1">
        <v>6.934654971046216</v>
      </c>
    </row>
    <row r="160" spans="1:4">
      <c r="A160" s="1">
        <v>6.6226905525126512</v>
      </c>
      <c r="B160" s="1">
        <v>6.7548603177930202</v>
      </c>
      <c r="C160" s="1">
        <v>6.8217427334746183</v>
      </c>
      <c r="D160" s="1">
        <v>6.8454267385589453</v>
      </c>
    </row>
    <row r="161" spans="1:4">
      <c r="A161" s="1">
        <v>6.5108398014493609</v>
      </c>
      <c r="B161" s="1">
        <v>6.6543979659782488</v>
      </c>
      <c r="C161" s="1">
        <v>6.7267598002600799</v>
      </c>
      <c r="D161" s="1">
        <v>6.7545852979708423</v>
      </c>
    </row>
    <row r="162" spans="1:4">
      <c r="A162" s="1">
        <v>6.396042344810998</v>
      </c>
      <c r="B162" s="1">
        <v>6.5510106015735108</v>
      </c>
      <c r="C162" s="1">
        <v>6.6293076400737485</v>
      </c>
      <c r="D162" s="1">
        <v>6.6616234092292297</v>
      </c>
    </row>
    <row r="163" spans="1:4">
      <c r="A163" s="1">
        <v>6.2787307427469816</v>
      </c>
      <c r="B163" s="1">
        <v>6.4447784148194787</v>
      </c>
      <c r="C163" s="1">
        <v>6.529224965627332</v>
      </c>
      <c r="D163" s="1">
        <v>6.5667320289862197</v>
      </c>
    </row>
    <row r="164" spans="1:4">
      <c r="A164" s="1">
        <v>6.1581211503374949</v>
      </c>
      <c r="B164" s="1">
        <v>6.3357987833253659</v>
      </c>
      <c r="C164" s="1">
        <v>6.4268527070353691</v>
      </c>
      <c r="D164" s="1">
        <v>6.4695716724419983</v>
      </c>
    </row>
    <row r="165" spans="1:4">
      <c r="A165" s="1">
        <v>6.0336649632031767</v>
      </c>
      <c r="B165" s="1">
        <v>6.2252058659659024</v>
      </c>
      <c r="C165" s="1">
        <v>6.321432716647859</v>
      </c>
      <c r="D165" s="1">
        <v>6.369568346596548</v>
      </c>
    </row>
    <row r="166" spans="1:4">
      <c r="A166" s="1">
        <v>5.9068950605569688</v>
      </c>
      <c r="B166" s="1">
        <v>6.111228898234156</v>
      </c>
      <c r="C166" s="1">
        <v>6.213065962065718</v>
      </c>
      <c r="D166" s="1">
        <v>6.2660434459362291</v>
      </c>
    </row>
    <row r="167" spans="1:4">
      <c r="A167" s="1">
        <v>5.7771149464484584</v>
      </c>
      <c r="B167" s="1">
        <v>5.9936874754283567</v>
      </c>
      <c r="C167" s="1">
        <v>6.1016439854903135</v>
      </c>
      <c r="D167" s="1">
        <v>6.1591459278540475</v>
      </c>
    </row>
    <row r="168" spans="1:4">
      <c r="A168" s="1">
        <v>5.6430478043287584</v>
      </c>
      <c r="B168" s="1">
        <v>5.8733903623941215</v>
      </c>
      <c r="C168" s="1">
        <v>5.9866911360592292</v>
      </c>
      <c r="D168" s="1">
        <v>6.0494893719335563</v>
      </c>
    </row>
    <row r="169" spans="1:4">
      <c r="A169" s="1">
        <v>5.504498047526627</v>
      </c>
      <c r="B169" s="1">
        <v>5.7487615372999556</v>
      </c>
      <c r="C169" s="1">
        <v>5.8671904410212994</v>
      </c>
      <c r="D169" s="1">
        <v>5.9355727577339703</v>
      </c>
    </row>
    <row r="170" spans="1:4">
      <c r="A170" s="1">
        <v>5.3604608710501784</v>
      </c>
      <c r="B170" s="1">
        <v>5.6196254328560924</v>
      </c>
      <c r="C170" s="1">
        <v>5.7441442802773821</v>
      </c>
      <c r="D170" s="1">
        <v>5.8174926505450673</v>
      </c>
    </row>
    <row r="171" spans="1:4">
      <c r="A171" s="1">
        <v>5.2130127788080092</v>
      </c>
      <c r="B171" s="1">
        <v>5.4851817713873769</v>
      </c>
      <c r="C171" s="1">
        <v>5.6160972451781976</v>
      </c>
      <c r="D171" s="1">
        <v>5.6948683279824559</v>
      </c>
    </row>
    <row r="172" spans="1:4">
      <c r="A172" s="1">
        <v>5.0653929615619919</v>
      </c>
      <c r="B172" s="1">
        <v>5.3513517389928014</v>
      </c>
      <c r="C172" s="1">
        <v>5.4857640022849479</v>
      </c>
      <c r="D172" s="1">
        <v>5.5700523303932146</v>
      </c>
    </row>
    <row r="173" spans="1:4">
      <c r="A173" s="1">
        <v>4.9124346333755744</v>
      </c>
      <c r="B173" s="1">
        <v>5.2139160096440227</v>
      </c>
      <c r="C173" s="1">
        <v>5.3554898329033849</v>
      </c>
      <c r="D173" s="1">
        <v>5.4442009888641598</v>
      </c>
    </row>
    <row r="174" spans="1:4">
      <c r="A174" s="1">
        <v>6.4809693767539605</v>
      </c>
      <c r="B174" s="1">
        <v>6.6725780883478318</v>
      </c>
      <c r="C174" s="1">
        <v>6.7184352525076676</v>
      </c>
      <c r="D174" s="1">
        <v>6.7285485620283367</v>
      </c>
    </row>
    <row r="175" spans="1:4">
      <c r="A175" s="1">
        <v>6.4314280993167827</v>
      </c>
      <c r="B175" s="1">
        <v>6.5965531142114751</v>
      </c>
      <c r="C175" s="1">
        <v>6.6586313746095138</v>
      </c>
      <c r="D175" s="1">
        <v>6.6859028901569024</v>
      </c>
    </row>
    <row r="176" spans="1:4">
      <c r="A176" s="1">
        <v>6.3390139451111081</v>
      </c>
      <c r="B176" s="1">
        <v>6.4964868292921505</v>
      </c>
      <c r="C176" s="1">
        <v>6.5692334142835023</v>
      </c>
      <c r="D176" s="1">
        <v>6.6053050461411091</v>
      </c>
    </row>
    <row r="177" spans="1:4">
      <c r="A177" s="1">
        <v>6.2257226986841667</v>
      </c>
      <c r="B177" s="1">
        <v>6.3879234669734366</v>
      </c>
      <c r="C177" s="1">
        <v>6.4682734645251001</v>
      </c>
      <c r="D177" s="1">
        <v>6.510705830235076</v>
      </c>
    </row>
    <row r="178" spans="1:4">
      <c r="A178" s="1">
        <v>6.1021248557345258</v>
      </c>
      <c r="B178" s="1">
        <v>6.2746196190912382</v>
      </c>
      <c r="C178" s="1">
        <v>6.360896216074921</v>
      </c>
      <c r="D178" s="1">
        <v>6.408596076462783</v>
      </c>
    </row>
    <row r="179" spans="1:4">
      <c r="A179" s="1">
        <v>5.9722676536141526</v>
      </c>
      <c r="B179" s="1">
        <v>6.1577890862820492</v>
      </c>
      <c r="C179" s="1">
        <v>6.2490515288050847</v>
      </c>
      <c r="D179" s="1">
        <v>6.3018543722695863</v>
      </c>
    </row>
    <row r="180" spans="1:4">
      <c r="A180" s="1">
        <v>5.838748373092578</v>
      </c>
      <c r="B180" s="1">
        <v>6.0375460120858264</v>
      </c>
      <c r="C180" s="1">
        <v>6.1334111559110225</v>
      </c>
      <c r="D180" s="1">
        <v>6.1911994197015181</v>
      </c>
    </row>
    <row r="181" spans="1:4">
      <c r="A181" s="1">
        <v>5.7024822350923223</v>
      </c>
      <c r="B181" s="1">
        <v>5.9140256516963285</v>
      </c>
      <c r="C181" s="1">
        <v>6.0151081606458368</v>
      </c>
      <c r="D181" s="1">
        <v>6.0767496406240005</v>
      </c>
    </row>
    <row r="182" spans="1:4">
      <c r="A182" s="1">
        <v>5.5627566574000786</v>
      </c>
      <c r="B182" s="1">
        <v>5.7881966630197423</v>
      </c>
      <c r="C182" s="1">
        <v>5.893573138568593</v>
      </c>
      <c r="D182" s="1">
        <v>5.9597519083517829</v>
      </c>
    </row>
    <row r="183" spans="1:4">
      <c r="A183" s="1">
        <v>5.4210277756674827</v>
      </c>
      <c r="B183" s="1">
        <v>5.6597356024560117</v>
      </c>
      <c r="C183" s="1">
        <v>5.7695176366590877</v>
      </c>
      <c r="D183" s="1">
        <v>5.8405890725477487</v>
      </c>
    </row>
    <row r="184" spans="1:4">
      <c r="A184" s="1">
        <v>5.2756107647445729</v>
      </c>
      <c r="B184" s="1">
        <v>5.5275783495053927</v>
      </c>
      <c r="C184" s="1">
        <v>5.6423754757990503</v>
      </c>
      <c r="D184" s="1">
        <v>5.7192318188422293</v>
      </c>
    </row>
    <row r="185" spans="1:4">
      <c r="A185" s="1">
        <v>5.1272668183188985</v>
      </c>
      <c r="B185" s="1">
        <v>5.3927145356762951</v>
      </c>
      <c r="C185" s="1">
        <v>5.512244009684343</v>
      </c>
      <c r="D185" s="1">
        <v>5.5948122759940047</v>
      </c>
    </row>
    <row r="186" spans="1:4">
      <c r="A186" s="1">
        <v>4.9757074635371801</v>
      </c>
      <c r="B186" s="1">
        <v>5.2545239086856999</v>
      </c>
      <c r="C186" s="1">
        <v>5.3802293369380374</v>
      </c>
      <c r="D186" s="1">
        <v>5.4672380207875673</v>
      </c>
    </row>
    <row r="187" spans="1:4">
      <c r="A187" s="1">
        <v>4.8203000022721092</v>
      </c>
      <c r="B187" s="1">
        <v>5.1127725211053701</v>
      </c>
      <c r="C187" s="1">
        <v>5.2437075866617908</v>
      </c>
      <c r="D187" s="1">
        <v>5.3371396627245611</v>
      </c>
    </row>
    <row r="188" spans="1:4">
      <c r="A188" s="1">
        <v>4.6602201948197921</v>
      </c>
      <c r="B188" s="1">
        <v>4.9663717305245987</v>
      </c>
      <c r="C188" s="1">
        <v>5.1039404850830214</v>
      </c>
      <c r="D188" s="1">
        <v>5.2014517491217189</v>
      </c>
    </row>
    <row r="189" spans="1:4">
      <c r="A189" s="1">
        <v>4.4952250901062207</v>
      </c>
      <c r="B189" s="1">
        <v>4.8148333648478756</v>
      </c>
      <c r="C189" s="1">
        <v>4.9577796299419239</v>
      </c>
      <c r="D189" s="1">
        <v>5.0617162931598969</v>
      </c>
    </row>
    <row r="190" spans="1:4">
      <c r="A190" s="1">
        <v>4.3275224027168209</v>
      </c>
      <c r="B190" s="1">
        <v>4.6611214276988449</v>
      </c>
      <c r="C190" s="1">
        <v>4.8096270418940499</v>
      </c>
      <c r="D190" s="1">
        <v>4.9189315586763094</v>
      </c>
    </row>
    <row r="191" spans="1:4">
      <c r="A191" s="1">
        <v>4.159236233412904</v>
      </c>
      <c r="B191" s="1">
        <v>4.5073970576089506</v>
      </c>
      <c r="C191" s="1">
        <v>4.6611024736342541</v>
      </c>
      <c r="D191" s="1">
        <v>4.7760470711817797</v>
      </c>
    </row>
    <row r="192" spans="1:4">
      <c r="A192" s="1">
        <v>3.9858888166395592</v>
      </c>
      <c r="B192" s="1">
        <v>4.3497048106562106</v>
      </c>
      <c r="C192" s="1">
        <v>4.5077074848798402</v>
      </c>
      <c r="D192" s="1">
        <v>4.6302651112334052</v>
      </c>
    </row>
    <row r="194" spans="2:96">
      <c r="B194" s="1">
        <v>8.3339306743966581</v>
      </c>
      <c r="C194" s="1">
        <v>8.2899677916867329</v>
      </c>
      <c r="D194" s="1">
        <v>8.2452658394574616</v>
      </c>
      <c r="E194" s="1">
        <v>8.1997277588070556</v>
      </c>
      <c r="F194" s="1">
        <v>8.1515537045429749</v>
      </c>
      <c r="G194" s="1">
        <v>8.1028794348693776</v>
      </c>
      <c r="H194" s="1">
        <v>8.0514998191327454</v>
      </c>
      <c r="I194" s="1">
        <v>7.9980805257764214</v>
      </c>
      <c r="J194" s="1">
        <v>7.9430491110084072</v>
      </c>
      <c r="K194" s="1">
        <v>7.8862537726439683</v>
      </c>
      <c r="L194" s="1">
        <v>7.8271559510597202</v>
      </c>
      <c r="M194" s="1">
        <v>7.7654748296279088</v>
      </c>
      <c r="N194" s="1">
        <v>7.7014643636735052</v>
      </c>
      <c r="O194" s="1">
        <v>7.6365280140830052</v>
      </c>
      <c r="P194" s="1">
        <v>7.5696430653593163</v>
      </c>
      <c r="Q194" s="1">
        <v>7.5007440445986688</v>
      </c>
      <c r="R194" s="1">
        <v>7.4335618346479615</v>
      </c>
      <c r="S194" s="1">
        <v>7.3639314730018368</v>
      </c>
      <c r="T194" s="1">
        <v>7.2929202996000058</v>
      </c>
      <c r="U194" s="1">
        <v>8.039453778961736</v>
      </c>
      <c r="V194" s="1">
        <v>7.9795483747040947</v>
      </c>
      <c r="W194" s="1">
        <v>7.9194964878630616</v>
      </c>
      <c r="X194" s="1">
        <v>7.8586214016324822</v>
      </c>
      <c r="Y194" s="1">
        <v>7.7959078113015199</v>
      </c>
      <c r="Z194" s="1">
        <v>7.7315081835960253</v>
      </c>
      <c r="AA194" s="1">
        <v>7.6647171715535265</v>
      </c>
      <c r="AB194" s="1">
        <v>7.596959772450969</v>
      </c>
      <c r="AC194" s="1">
        <v>7.5260548247731114</v>
      </c>
      <c r="AD194" s="1">
        <v>7.4531041984322091</v>
      </c>
      <c r="AE194" s="1">
        <v>7.3779069980423166</v>
      </c>
      <c r="AF194" s="1">
        <v>7.3003998116713333</v>
      </c>
      <c r="AG194" s="1">
        <v>7.2208138967854909</v>
      </c>
      <c r="AH194" s="1">
        <v>7.1383342820710194</v>
      </c>
      <c r="AI194" s="1">
        <v>7.0528093281405617</v>
      </c>
      <c r="AJ194" s="1">
        <v>6.963825590441262</v>
      </c>
      <c r="AK194" s="1">
        <v>6.8697947636498178</v>
      </c>
      <c r="AL194" s="1">
        <v>6.7739326474676451</v>
      </c>
      <c r="AM194" s="1">
        <v>6.6782724823749229</v>
      </c>
      <c r="AN194" s="1">
        <v>7.6308954814219891</v>
      </c>
      <c r="AO194" s="1">
        <v>7.5515231875045883</v>
      </c>
      <c r="AP194" s="1">
        <v>7.471995401974822</v>
      </c>
      <c r="AQ194" s="1">
        <v>7.3914996758951421</v>
      </c>
      <c r="AR194" s="1">
        <v>7.3090549851864077</v>
      </c>
      <c r="AS194" s="1">
        <v>7.2245848537315309</v>
      </c>
      <c r="AT194" s="1">
        <v>7.1376072705046303</v>
      </c>
      <c r="AU194" s="1">
        <v>7.0482863931061255</v>
      </c>
      <c r="AV194" s="1">
        <v>6.9560146706996724</v>
      </c>
      <c r="AW194" s="1">
        <v>6.8612236626681788</v>
      </c>
      <c r="AX194" s="1">
        <v>6.7642434017127577</v>
      </c>
      <c r="AY194" s="1">
        <v>6.6640399384028406</v>
      </c>
      <c r="AZ194" s="1">
        <v>6.5604805193804809</v>
      </c>
      <c r="BA194" s="1">
        <v>6.4527521649644575</v>
      </c>
      <c r="BB194" s="1">
        <v>6.3413157945964729</v>
      </c>
      <c r="BC194" s="1">
        <v>6.2244812653036323</v>
      </c>
      <c r="BD194" s="1">
        <v>6.102433705681336</v>
      </c>
      <c r="BE194" s="1">
        <v>5.9783357574574252</v>
      </c>
      <c r="BF194" s="1">
        <v>5.8539171285993783</v>
      </c>
      <c r="BG194" s="1">
        <v>7.1023307801015436</v>
      </c>
      <c r="BH194" s="1">
        <v>7.0262062970831183</v>
      </c>
      <c r="BI194" s="1">
        <v>6.9345136007868415</v>
      </c>
      <c r="BJ194" s="1">
        <v>6.8352719254582022</v>
      </c>
      <c r="BK194" s="1">
        <v>6.7309598319046113</v>
      </c>
      <c r="BL194" s="1">
        <v>6.6226905525126512</v>
      </c>
      <c r="BM194" s="1">
        <v>6.5108398014493609</v>
      </c>
      <c r="BN194" s="1">
        <v>6.396042344810998</v>
      </c>
      <c r="BO194" s="1">
        <v>6.2787307427469816</v>
      </c>
      <c r="BP194" s="1">
        <v>6.1581211503374949</v>
      </c>
      <c r="BQ194" s="1">
        <v>6.0336649632031767</v>
      </c>
      <c r="BR194" s="1">
        <v>5.9068950605569688</v>
      </c>
      <c r="BS194" s="1">
        <v>5.7771149464484584</v>
      </c>
      <c r="BT194" s="1">
        <v>5.6430478043287584</v>
      </c>
      <c r="BU194" s="1">
        <v>5.504498047526627</v>
      </c>
      <c r="BV194" s="1">
        <v>5.3604608710501784</v>
      </c>
      <c r="BW194" s="1">
        <v>5.2130127788080092</v>
      </c>
      <c r="BX194" s="1">
        <v>5.0653929615619919</v>
      </c>
      <c r="BY194" s="1">
        <v>4.9124346333755744</v>
      </c>
      <c r="BZ194" s="1">
        <v>6.4809693767539605</v>
      </c>
      <c r="CA194" s="1">
        <v>6.4314280993167827</v>
      </c>
      <c r="CB194" s="1">
        <v>6.3390139451111081</v>
      </c>
      <c r="CC194" s="1">
        <v>6.2257226986841667</v>
      </c>
      <c r="CD194" s="1">
        <v>6.1021248557345258</v>
      </c>
      <c r="CE194" s="1">
        <v>5.9722676536141526</v>
      </c>
      <c r="CF194" s="1">
        <v>5.838748373092578</v>
      </c>
      <c r="CG194" s="1">
        <v>5.7024822350923223</v>
      </c>
      <c r="CH194" s="1">
        <v>5.5627566574000786</v>
      </c>
      <c r="CI194" s="1">
        <v>5.4210277756674827</v>
      </c>
      <c r="CJ194" s="1">
        <v>5.2756107647445729</v>
      </c>
      <c r="CK194" s="1">
        <v>5.1272668183188985</v>
      </c>
      <c r="CL194" s="1">
        <v>4.9757074635371801</v>
      </c>
      <c r="CM194" s="1">
        <v>4.8203000022721092</v>
      </c>
      <c r="CN194" s="1">
        <v>4.6602201948197921</v>
      </c>
      <c r="CO194" s="1">
        <v>4.4952250901062207</v>
      </c>
      <c r="CP194" s="1">
        <v>4.3275224027168209</v>
      </c>
      <c r="CQ194" s="1">
        <v>4.159236233412904</v>
      </c>
      <c r="CR194" s="1">
        <v>3.9858888166395592</v>
      </c>
    </row>
    <row r="195" spans="2:96">
      <c r="B195" s="1">
        <v>8.3359991776081301</v>
      </c>
      <c r="C195" s="1">
        <v>8.2930751401228644</v>
      </c>
      <c r="D195" s="1">
        <v>8.2508345799966847</v>
      </c>
      <c r="E195" s="1">
        <v>8.206690981021632</v>
      </c>
      <c r="F195" s="1">
        <v>8.1613680022349744</v>
      </c>
      <c r="G195" s="1">
        <v>8.1142772965615855</v>
      </c>
      <c r="H195" s="1">
        <v>8.0656917280932703</v>
      </c>
      <c r="I195" s="1">
        <v>8.0169080439720748</v>
      </c>
      <c r="J195" s="1">
        <v>7.9644670611858315</v>
      </c>
      <c r="K195" s="1">
        <v>7.9093313360490098</v>
      </c>
      <c r="L195" s="1">
        <v>7.8549554791902114</v>
      </c>
      <c r="M195" s="1">
        <v>7.7965882082118494</v>
      </c>
      <c r="N195" s="1">
        <v>7.7392795518617143</v>
      </c>
      <c r="O195" s="1">
        <v>7.6790370374603594</v>
      </c>
      <c r="P195" s="1">
        <v>7.6158764361834042</v>
      </c>
      <c r="Q195" s="1">
        <v>7.5533124889002412</v>
      </c>
      <c r="R195" s="1">
        <v>7.4921315335815697</v>
      </c>
      <c r="S195" s="1">
        <v>7.429170678793974</v>
      </c>
      <c r="T195" s="1">
        <v>7.3640253968504483</v>
      </c>
      <c r="U195" s="1">
        <v>8.0587296207517198</v>
      </c>
      <c r="V195" s="1">
        <v>8.0018634626925245</v>
      </c>
      <c r="W195" s="1">
        <v>7.9455128986344246</v>
      </c>
      <c r="X195" s="1">
        <v>7.8883480101780492</v>
      </c>
      <c r="Y195" s="1">
        <v>7.8302998983788283</v>
      </c>
      <c r="Z195" s="1">
        <v>7.7701005476952343</v>
      </c>
      <c r="AA195" s="1">
        <v>7.7088116742973289</v>
      </c>
      <c r="AB195" s="1">
        <v>7.6455303382392881</v>
      </c>
      <c r="AC195" s="1">
        <v>7.5805030149573041</v>
      </c>
      <c r="AD195" s="1">
        <v>7.5135505203463371</v>
      </c>
      <c r="AE195" s="1">
        <v>7.4447628188026735</v>
      </c>
      <c r="AF195" s="1">
        <v>7.3741065088040125</v>
      </c>
      <c r="AG195" s="1">
        <v>7.3013338954487939</v>
      </c>
      <c r="AH195" s="1">
        <v>7.226264711895694</v>
      </c>
      <c r="AI195" s="1">
        <v>7.1486026548060932</v>
      </c>
      <c r="AJ195" s="1">
        <v>7.068074489907648</v>
      </c>
      <c r="AK195" s="1">
        <v>6.9841310920920465</v>
      </c>
      <c r="AL195" s="1">
        <v>6.8986045274751175</v>
      </c>
      <c r="AM195" s="1">
        <v>6.8128799480900559</v>
      </c>
      <c r="AN195" s="1">
        <v>7.6773331514199015</v>
      </c>
      <c r="AO195" s="1">
        <v>7.6025049151873691</v>
      </c>
      <c r="AP195" s="1">
        <v>7.5285439208086968</v>
      </c>
      <c r="AQ195" s="1">
        <v>7.4540059381037906</v>
      </c>
      <c r="AR195" s="1">
        <v>7.3786703852079834</v>
      </c>
      <c r="AS195" s="1">
        <v>7.3017243115303359</v>
      </c>
      <c r="AT195" s="1">
        <v>7.2228724770698394</v>
      </c>
      <c r="AU195" s="1">
        <v>7.1417318947671413</v>
      </c>
      <c r="AV195" s="1">
        <v>7.0587296207517198</v>
      </c>
      <c r="AW195" s="1">
        <v>6.9731555736394029</v>
      </c>
      <c r="AX195" s="1">
        <v>6.8855195277049566</v>
      </c>
      <c r="AY195" s="1">
        <v>6.7956506492991364</v>
      </c>
      <c r="AZ195" s="1">
        <v>6.7034805345153456</v>
      </c>
      <c r="BA195" s="1">
        <v>6.6081300675103023</v>
      </c>
      <c r="BB195" s="1">
        <v>6.5084219736424691</v>
      </c>
      <c r="BC195" s="1">
        <v>6.4042519881169051</v>
      </c>
      <c r="BD195" s="1">
        <v>6.2955670999624793</v>
      </c>
      <c r="BE195" s="1">
        <v>6.1845210858529107</v>
      </c>
      <c r="BF195" s="1">
        <v>6.0726174765452363</v>
      </c>
      <c r="BG195" s="1">
        <v>7.1887879126374692</v>
      </c>
      <c r="BH195" s="1">
        <v>7.1192228869235832</v>
      </c>
      <c r="BI195" s="1">
        <v>7.0359897569364263</v>
      </c>
      <c r="BJ195" s="1">
        <v>6.9463392551402938</v>
      </c>
      <c r="BK195" s="1">
        <v>6.8523945902577852</v>
      </c>
      <c r="BL195" s="1">
        <v>6.7548603177930202</v>
      </c>
      <c r="BM195" s="1">
        <v>6.6543979659782488</v>
      </c>
      <c r="BN195" s="1">
        <v>6.5510106015735108</v>
      </c>
      <c r="BO195" s="1">
        <v>6.4447784148194787</v>
      </c>
      <c r="BP195" s="1">
        <v>6.3357987833253659</v>
      </c>
      <c r="BQ195" s="1">
        <v>6.2252058659659024</v>
      </c>
      <c r="BR195" s="1">
        <v>6.111228898234156</v>
      </c>
      <c r="BS195" s="1">
        <v>5.9936874754283567</v>
      </c>
      <c r="BT195" s="1">
        <v>5.8733903623941215</v>
      </c>
      <c r="BU195" s="1">
        <v>5.7487615372999556</v>
      </c>
      <c r="BV195" s="1">
        <v>5.6196254328560924</v>
      </c>
      <c r="BW195" s="1">
        <v>5.4851817713873769</v>
      </c>
      <c r="BX195" s="1">
        <v>5.3513517389928014</v>
      </c>
      <c r="BY195" s="1">
        <v>5.2139160096440227</v>
      </c>
      <c r="BZ195" s="1">
        <v>6.6725780883478318</v>
      </c>
      <c r="CA195" s="1">
        <v>6.5965531142114751</v>
      </c>
      <c r="CB195" s="1">
        <v>6.4964868292921505</v>
      </c>
      <c r="CC195" s="1">
        <v>6.3879234669734366</v>
      </c>
      <c r="CD195" s="1">
        <v>6.2746196190912382</v>
      </c>
      <c r="CE195" s="1">
        <v>6.1577890862820492</v>
      </c>
      <c r="CF195" s="1">
        <v>6.0375460120858264</v>
      </c>
      <c r="CG195" s="1">
        <v>5.9140256516963285</v>
      </c>
      <c r="CH195" s="1">
        <v>5.7881966630197423</v>
      </c>
      <c r="CI195" s="1">
        <v>5.6597356024560117</v>
      </c>
      <c r="CJ195" s="1">
        <v>5.5275783495053927</v>
      </c>
      <c r="CK195" s="1">
        <v>5.3927145356762951</v>
      </c>
      <c r="CL195" s="1">
        <v>5.2545239086856999</v>
      </c>
      <c r="CM195" s="1">
        <v>5.1127725211053701</v>
      </c>
      <c r="CN195" s="1">
        <v>4.9663717305245987</v>
      </c>
      <c r="CO195" s="1">
        <v>4.8148333648478756</v>
      </c>
      <c r="CP195" s="1">
        <v>4.6611214276988449</v>
      </c>
      <c r="CQ195" s="1">
        <v>4.5073970576089506</v>
      </c>
      <c r="CR195" s="1">
        <v>4.3497048106562106</v>
      </c>
    </row>
    <row r="196" spans="2:96">
      <c r="B196" s="1">
        <v>8.3586770845129745</v>
      </c>
      <c r="C196" s="1">
        <v>8.3169553069450206</v>
      </c>
      <c r="D196" s="1">
        <v>8.2748733833703731</v>
      </c>
      <c r="E196" s="1">
        <v>8.2332246263047679</v>
      </c>
      <c r="F196" s="1">
        <v>8.1892656689345475</v>
      </c>
      <c r="G196" s="1">
        <v>8.1436392352745433</v>
      </c>
      <c r="H196" s="1">
        <v>8.0967362604624693</v>
      </c>
      <c r="I196" s="1">
        <v>8.0489853025707117</v>
      </c>
      <c r="J196" s="1">
        <v>7.9993611174177728</v>
      </c>
      <c r="K196" s="1">
        <v>7.9483885115720065</v>
      </c>
      <c r="L196" s="1">
        <v>7.8955275154794418</v>
      </c>
      <c r="M196" s="1">
        <v>7.8397356565390641</v>
      </c>
      <c r="N196" s="1">
        <v>7.7832888462925078</v>
      </c>
      <c r="O196" s="1">
        <v>7.7241037565550092</v>
      </c>
      <c r="P196" s="1">
        <v>7.6646701755809339</v>
      </c>
      <c r="Q196" s="1">
        <v>7.6057143616383671</v>
      </c>
      <c r="R196" s="1">
        <v>7.5453813484943622</v>
      </c>
      <c r="S196" s="1">
        <v>7.483359036280687</v>
      </c>
      <c r="T196" s="1">
        <v>7.4205168312286167</v>
      </c>
      <c r="U196" s="1">
        <v>8.0843975191411488</v>
      </c>
      <c r="V196" s="1">
        <v>8.0295055254265773</v>
      </c>
      <c r="W196" s="1">
        <v>7.9752295502316839</v>
      </c>
      <c r="X196" s="1">
        <v>7.9206032904499839</v>
      </c>
      <c r="Y196" s="1">
        <v>7.864493281739473</v>
      </c>
      <c r="Z196" s="1">
        <v>7.8071966607109475</v>
      </c>
      <c r="AA196" s="1">
        <v>7.748219046932781</v>
      </c>
      <c r="AB196" s="1">
        <v>7.6875022071370731</v>
      </c>
      <c r="AC196" s="1">
        <v>7.6256827812069687</v>
      </c>
      <c r="AD196" s="1">
        <v>7.561208750879949</v>
      </c>
      <c r="AE196" s="1">
        <v>7.4950723235504046</v>
      </c>
      <c r="AF196" s="1">
        <v>7.4272426022310363</v>
      </c>
      <c r="AG196" s="1">
        <v>7.3576109101584448</v>
      </c>
      <c r="AH196" s="1">
        <v>7.2858047638486321</v>
      </c>
      <c r="AI196" s="1">
        <v>7.211467624439142</v>
      </c>
      <c r="AJ196" s="1">
        <v>7.1341452198802946</v>
      </c>
      <c r="AK196" s="1">
        <v>7.0536929387849536</v>
      </c>
      <c r="AL196" s="1">
        <v>6.972272282903675</v>
      </c>
      <c r="AM196" s="1">
        <v>6.8910130888459502</v>
      </c>
      <c r="AN196" s="1">
        <v>7.7151757256769358</v>
      </c>
      <c r="AO196" s="1">
        <v>7.6444976731332455</v>
      </c>
      <c r="AP196" s="1">
        <v>7.5741933740763265</v>
      </c>
      <c r="AQ196" s="1">
        <v>7.5035183127240748</v>
      </c>
      <c r="AR196" s="1">
        <v>7.4317174896460134</v>
      </c>
      <c r="AS196" s="1">
        <v>7.358049119986747</v>
      </c>
      <c r="AT196" s="1">
        <v>7.2821914562755561</v>
      </c>
      <c r="AU196" s="1">
        <v>7.2050689642644592</v>
      </c>
      <c r="AV196" s="1">
        <v>7.1255137959041148</v>
      </c>
      <c r="AW196" s="1">
        <v>7.0437551269686791</v>
      </c>
      <c r="AX196" s="1">
        <v>6.9602376324940165</v>
      </c>
      <c r="AY196" s="1">
        <v>6.8742498227784035</v>
      </c>
      <c r="AZ196" s="1">
        <v>6.7858705864260971</v>
      </c>
      <c r="BA196" s="1">
        <v>6.6939818243212867</v>
      </c>
      <c r="BB196" s="1">
        <v>6.5990857703753134</v>
      </c>
      <c r="BC196" s="1">
        <v>6.5004285980235981</v>
      </c>
      <c r="BD196" s="1">
        <v>6.3976098193779602</v>
      </c>
      <c r="BE196" s="1">
        <v>6.2918570462314598</v>
      </c>
      <c r="BF196" s="1">
        <v>6.1854571574019257</v>
      </c>
      <c r="BG196" s="1">
        <v>7.2701662292606937</v>
      </c>
      <c r="BH196" s="1">
        <v>7.1840949308958404</v>
      </c>
      <c r="BI196" s="1">
        <v>7.0956225950216218</v>
      </c>
      <c r="BJ196" s="1">
        <v>7.0059522868873829</v>
      </c>
      <c r="BK196" s="1">
        <v>6.9147080016246569</v>
      </c>
      <c r="BL196" s="1">
        <v>6.8217427334746183</v>
      </c>
      <c r="BM196" s="1">
        <v>6.7267598002600799</v>
      </c>
      <c r="BN196" s="1">
        <v>6.6293076400737485</v>
      </c>
      <c r="BO196" s="1">
        <v>6.529224965627332</v>
      </c>
      <c r="BP196" s="1">
        <v>6.4268527070353691</v>
      </c>
      <c r="BQ196" s="1">
        <v>6.321432716647859</v>
      </c>
      <c r="BR196" s="1">
        <v>6.213065962065718</v>
      </c>
      <c r="BS196" s="1">
        <v>6.1016439854903135</v>
      </c>
      <c r="BT196" s="1">
        <v>5.9866911360592292</v>
      </c>
      <c r="BU196" s="1">
        <v>5.8671904410212994</v>
      </c>
      <c r="BV196" s="1">
        <v>5.7441442802773821</v>
      </c>
      <c r="BW196" s="1">
        <v>5.6160972451781976</v>
      </c>
      <c r="BX196" s="1">
        <v>5.4857640022849479</v>
      </c>
      <c r="BY196" s="1">
        <v>5.3554898329033849</v>
      </c>
      <c r="BZ196" s="1">
        <v>6.7184352525076676</v>
      </c>
      <c r="CA196" s="1">
        <v>6.6586313746095138</v>
      </c>
      <c r="CB196" s="1">
        <v>6.5692334142835023</v>
      </c>
      <c r="CC196" s="1">
        <v>6.4682734645251001</v>
      </c>
      <c r="CD196" s="1">
        <v>6.360896216074921</v>
      </c>
      <c r="CE196" s="1">
        <v>6.2490515288050847</v>
      </c>
      <c r="CF196" s="1">
        <v>6.1334111559110225</v>
      </c>
      <c r="CG196" s="1">
        <v>6.0151081606458368</v>
      </c>
      <c r="CH196" s="1">
        <v>5.893573138568593</v>
      </c>
      <c r="CI196" s="1">
        <v>5.7695176366590877</v>
      </c>
      <c r="CJ196" s="1">
        <v>5.6423754757990503</v>
      </c>
      <c r="CK196" s="1">
        <v>5.512244009684343</v>
      </c>
      <c r="CL196" s="1">
        <v>5.3802293369380374</v>
      </c>
      <c r="CM196" s="1">
        <v>5.2437075866617908</v>
      </c>
      <c r="CN196" s="1">
        <v>5.1039404850830214</v>
      </c>
      <c r="CO196" s="1">
        <v>4.9577796299419239</v>
      </c>
      <c r="CP196" s="1">
        <v>4.8096270418940499</v>
      </c>
      <c r="CQ196" s="1">
        <v>4.6611024736342541</v>
      </c>
      <c r="CR196" s="1">
        <v>4.5077074848798402</v>
      </c>
    </row>
    <row r="197" spans="2:96">
      <c r="B197" s="1">
        <v>8.3413157945964738</v>
      </c>
      <c r="C197" s="1">
        <v>8.2993329357625232</v>
      </c>
      <c r="D197" s="1">
        <v>8.258182160366097</v>
      </c>
      <c r="E197" s="1">
        <v>8.2151350454802614</v>
      </c>
      <c r="F197" s="1">
        <v>8.1721941284669306</v>
      </c>
      <c r="G197" s="1">
        <v>8.1276230495980286</v>
      </c>
      <c r="H197" s="1">
        <v>8.0813833174622847</v>
      </c>
      <c r="I197" s="1">
        <v>8.0340265237751094</v>
      </c>
      <c r="J197" s="1">
        <v>7.9843517598897282</v>
      </c>
      <c r="K197" s="1">
        <v>7.9340336084654588</v>
      </c>
      <c r="L197" s="1">
        <v>7.8824960773577404</v>
      </c>
      <c r="M197" s="1">
        <v>7.8284020784915933</v>
      </c>
      <c r="N197" s="1">
        <v>7.7733621792293341</v>
      </c>
      <c r="O197" s="1">
        <v>7.7164457645074593</v>
      </c>
      <c r="P197" s="1">
        <v>7.6574096491453805</v>
      </c>
      <c r="Q197" s="1">
        <v>7.5983855599492438</v>
      </c>
      <c r="R197" s="1">
        <v>7.5404796371211553</v>
      </c>
      <c r="S197" s="1">
        <v>7.4813279481525754</v>
      </c>
      <c r="T197" s="1">
        <v>7.4215052123605068</v>
      </c>
      <c r="U197" s="1">
        <v>8.0761304945430066</v>
      </c>
      <c r="V197" s="1">
        <v>8.0244446171313495</v>
      </c>
      <c r="W197" s="1">
        <v>7.9719527461065463</v>
      </c>
      <c r="X197" s="1">
        <v>7.9181299822988898</v>
      </c>
      <c r="Y197" s="1">
        <v>7.8630848253203594</v>
      </c>
      <c r="Z197" s="1">
        <v>7.8064852299874836</v>
      </c>
      <c r="AA197" s="1">
        <v>7.7485368735006706</v>
      </c>
      <c r="AB197" s="1">
        <v>7.6893532632422525</v>
      </c>
      <c r="AC197" s="1">
        <v>7.6278572326382541</v>
      </c>
      <c r="AD197" s="1">
        <v>7.5656235326393633</v>
      </c>
      <c r="AE197" s="1">
        <v>7.5009770535891995</v>
      </c>
      <c r="AF197" s="1">
        <v>7.4350316919291437</v>
      </c>
      <c r="AG197" s="1">
        <v>7.3670948931236584</v>
      </c>
      <c r="AH197" s="1">
        <v>7.2975416678181597</v>
      </c>
      <c r="AI197" s="1">
        <v>7.2253609803726597</v>
      </c>
      <c r="AJ197" s="1">
        <v>7.1498039382270226</v>
      </c>
      <c r="AK197" s="1">
        <v>7.0717715794167555</v>
      </c>
      <c r="AL197" s="1">
        <v>6.9928405962889189</v>
      </c>
      <c r="AM197" s="1">
        <v>6.9139144699364765</v>
      </c>
      <c r="AN197" s="1">
        <v>7.710929320444194</v>
      </c>
      <c r="AO197" s="1">
        <v>7.6464429384014991</v>
      </c>
      <c r="AP197" s="1">
        <v>7.5799207205926598</v>
      </c>
      <c r="AQ197" s="1">
        <v>7.5116695018181314</v>
      </c>
      <c r="AR197" s="1">
        <v>7.4420405490063049</v>
      </c>
      <c r="AS197" s="1">
        <v>7.3705871002466763</v>
      </c>
      <c r="AT197" s="1">
        <v>7.2974759933242117</v>
      </c>
      <c r="AU197" s="1">
        <v>7.2226644567176868</v>
      </c>
      <c r="AV197" s="1">
        <v>7.1455071714096627</v>
      </c>
      <c r="AW197" s="1">
        <v>7.0665495387619339</v>
      </c>
      <c r="AX197" s="1">
        <v>6.9856105723250979</v>
      </c>
      <c r="AY197" s="1">
        <v>6.9019266926520686</v>
      </c>
      <c r="AZ197" s="1">
        <v>6.8162081464758391</v>
      </c>
      <c r="BA197" s="1">
        <v>6.7274273821239534</v>
      </c>
      <c r="BB197" s="1">
        <v>6.6357350019459602</v>
      </c>
      <c r="BC197" s="1">
        <v>6.5406797728306438</v>
      </c>
      <c r="BD197" s="1">
        <v>6.442307271299053</v>
      </c>
      <c r="BE197" s="1">
        <v>6.3413751636446944</v>
      </c>
      <c r="BF197" s="1">
        <v>6.2394246180074306</v>
      </c>
      <c r="BG197" s="1">
        <v>7.2925440283335794</v>
      </c>
      <c r="BH197" s="1">
        <v>7.2004127011972461</v>
      </c>
      <c r="BI197" s="1">
        <v>7.1110271510261747</v>
      </c>
      <c r="BJ197" s="1">
        <v>7.0230053972499347</v>
      </c>
      <c r="BK197" s="1">
        <v>6.934654971046216</v>
      </c>
      <c r="BL197" s="1">
        <v>6.8454267385589453</v>
      </c>
      <c r="BM197" s="1">
        <v>6.7545852979708423</v>
      </c>
      <c r="BN197" s="1">
        <v>6.6616234092292297</v>
      </c>
      <c r="BO197" s="1">
        <v>6.5667320289862197</v>
      </c>
      <c r="BP197" s="1">
        <v>6.4695716724419983</v>
      </c>
      <c r="BQ197" s="1">
        <v>6.369568346596548</v>
      </c>
      <c r="BR197" s="1">
        <v>6.2660434459362291</v>
      </c>
      <c r="BS197" s="1">
        <v>6.1591459278540475</v>
      </c>
      <c r="BT197" s="1">
        <v>6.0494893719335563</v>
      </c>
      <c r="BU197" s="1">
        <v>5.9355727577339703</v>
      </c>
      <c r="BV197" s="1">
        <v>5.8174926505450673</v>
      </c>
      <c r="BW197" s="1">
        <v>5.6948683279824559</v>
      </c>
      <c r="BX197" s="1">
        <v>5.5700523303932146</v>
      </c>
      <c r="BY197" s="1">
        <v>5.4442009888641598</v>
      </c>
      <c r="BZ197" s="1">
        <v>6.7285485620283367</v>
      </c>
      <c r="CA197" s="1">
        <v>6.6859028901569024</v>
      </c>
      <c r="CB197" s="1">
        <v>6.6053050461411091</v>
      </c>
      <c r="CC197" s="1">
        <v>6.510705830235076</v>
      </c>
      <c r="CD197" s="1">
        <v>6.408596076462783</v>
      </c>
      <c r="CE197" s="1">
        <v>6.3018543722695863</v>
      </c>
      <c r="CF197" s="1">
        <v>6.1911994197015181</v>
      </c>
      <c r="CG197" s="1">
        <v>6.0767496406240005</v>
      </c>
      <c r="CH197" s="1">
        <v>5.9597519083517829</v>
      </c>
      <c r="CI197" s="1">
        <v>5.8405890725477487</v>
      </c>
      <c r="CJ197" s="1">
        <v>5.7192318188422293</v>
      </c>
      <c r="CK197" s="1">
        <v>5.5948122759940047</v>
      </c>
      <c r="CL197" s="1">
        <v>5.4672380207875673</v>
      </c>
      <c r="CM197" s="1">
        <v>5.3371396627245611</v>
      </c>
      <c r="CN197" s="1">
        <v>5.2014517491217189</v>
      </c>
      <c r="CO197" s="1">
        <v>5.0617162931598969</v>
      </c>
      <c r="CP197" s="1">
        <v>4.9189315586763094</v>
      </c>
      <c r="CQ197" s="1">
        <v>4.7760470711817797</v>
      </c>
      <c r="CR197" s="1">
        <v>4.6302651112334052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96"/>
  <sheetViews>
    <sheetView zoomScale="70" zoomScaleNormal="70" workbookViewId="0">
      <selection activeCell="K96" sqref="K2:K96"/>
    </sheetView>
  </sheetViews>
  <sheetFormatPr defaultRowHeight="14.4"/>
  <cols>
    <col min="1" max="1" width="11.5546875" bestFit="1" customWidth="1"/>
    <col min="16" max="16" width="13.77734375" customWidth="1"/>
    <col min="19" max="19" width="10.109375" bestFit="1" customWidth="1"/>
  </cols>
  <sheetData>
    <row r="1" spans="1:23">
      <c r="A1" t="s">
        <v>19</v>
      </c>
      <c r="B1" t="s">
        <v>20</v>
      </c>
      <c r="C1" t="s">
        <v>21</v>
      </c>
      <c r="E1" t="s">
        <v>0</v>
      </c>
      <c r="F1" t="s">
        <v>1</v>
      </c>
      <c r="H1" t="s">
        <v>27</v>
      </c>
      <c r="I1" t="s">
        <v>28</v>
      </c>
      <c r="J1" t="s">
        <v>25</v>
      </c>
      <c r="K1" t="s">
        <v>24</v>
      </c>
      <c r="L1" t="s">
        <v>30</v>
      </c>
      <c r="M1" t="s">
        <v>31</v>
      </c>
      <c r="O1" t="s">
        <v>42</v>
      </c>
      <c r="P1" s="5">
        <f>10^Q1</f>
        <v>14231189.313382126</v>
      </c>
      <c r="Q1">
        <v>7.1532411959842008</v>
      </c>
      <c r="R1" s="5"/>
      <c r="S1" s="4">
        <f>P1/10^6</f>
        <v>14.231189313382126</v>
      </c>
      <c r="T1" s="8" t="s">
        <v>44</v>
      </c>
    </row>
    <row r="2" spans="1:23">
      <c r="A2" s="12">
        <v>30000</v>
      </c>
      <c r="B2" s="10">
        <v>176710000</v>
      </c>
      <c r="C2" s="11">
        <v>19.09</v>
      </c>
      <c r="E2" s="5">
        <f>$P$1</f>
        <v>14231189.313382126</v>
      </c>
      <c r="F2" s="5">
        <f>A2*$P$2</f>
        <v>178802535419.34473</v>
      </c>
      <c r="H2" s="1">
        <f>E2*F2^2/(E2^2+F2^2)</f>
        <v>14231189.223229945</v>
      </c>
      <c r="I2" s="5">
        <f>E2^2*F2/(E2^2+F2^2)</f>
        <v>1132.6838711507298</v>
      </c>
      <c r="J2">
        <f>(H2^2+I2^2)^0.5</f>
        <v>14231189.268306036</v>
      </c>
      <c r="K2">
        <f>DEGREES(ATAN(I2/H2))</f>
        <v>4.5602657785269798E-3</v>
      </c>
      <c r="L2">
        <f t="shared" ref="L2:M33" si="0">ABS((J2-B2)/B2)</f>
        <v>0.91946585214019549</v>
      </c>
      <c r="M2">
        <f t="shared" si="0"/>
        <v>0.99976111756005626</v>
      </c>
      <c r="O2" t="s">
        <v>43</v>
      </c>
      <c r="P2" s="5">
        <f>10^Q2</f>
        <v>5960084.5139781572</v>
      </c>
      <c r="Q2">
        <v>6.7752524180781766</v>
      </c>
      <c r="R2" s="5"/>
      <c r="S2" s="4">
        <f>P2/10^6</f>
        <v>5.9600845139781571</v>
      </c>
      <c r="T2" s="8" t="s">
        <v>45</v>
      </c>
    </row>
    <row r="3" spans="1:23">
      <c r="A3" s="12">
        <v>18720</v>
      </c>
      <c r="B3" s="10">
        <v>158050000</v>
      </c>
      <c r="C3" s="11">
        <v>20.420000000000002</v>
      </c>
      <c r="E3" s="5">
        <f t="shared" ref="E3:E66" si="1">$P$1</f>
        <v>14231189.313382126</v>
      </c>
      <c r="F3" s="5">
        <f t="shared" ref="F3:F66" si="2">A3*$P$2</f>
        <v>111572782101.6711</v>
      </c>
      <c r="H3" s="1">
        <f t="shared" ref="H3:H66" si="3">E3*F3^2/(E3^2+F3^2)</f>
        <v>14231189.08185224</v>
      </c>
      <c r="I3" s="5">
        <f t="shared" ref="I3:I66" si="4">E3^2*F3/(E3^2+F3^2)</f>
        <v>1815.1984934266743</v>
      </c>
      <c r="J3">
        <f t="shared" ref="J3:J66" si="5">(H3^2+I3^2)^0.5</f>
        <v>14231189.197617183</v>
      </c>
      <c r="K3">
        <f t="shared" ref="K3:K66" si="6">DEGREES(ATAN(I3/H3))</f>
        <v>7.308118210618394E-3</v>
      </c>
      <c r="L3">
        <f t="shared" si="0"/>
        <v>0.90995767669966987</v>
      </c>
      <c r="M3">
        <f t="shared" si="0"/>
        <v>0.99964210978400492</v>
      </c>
      <c r="P3" s="5"/>
      <c r="R3" s="5"/>
      <c r="T3" s="8"/>
    </row>
    <row r="4" spans="1:23">
      <c r="A4" s="12">
        <v>11640</v>
      </c>
      <c r="B4" s="10">
        <v>141230000</v>
      </c>
      <c r="C4" s="11">
        <v>21.87</v>
      </c>
      <c r="E4" s="5">
        <f t="shared" si="1"/>
        <v>14231189.313382126</v>
      </c>
      <c r="F4" s="5">
        <f t="shared" si="2"/>
        <v>69375383742.70575</v>
      </c>
      <c r="H4" s="1">
        <f t="shared" si="3"/>
        <v>14231188.714539411</v>
      </c>
      <c r="I4" s="5">
        <f t="shared" si="4"/>
        <v>2919.2882233587875</v>
      </c>
      <c r="J4">
        <f t="shared" si="5"/>
        <v>14231189.013960766</v>
      </c>
      <c r="K4">
        <f t="shared" si="6"/>
        <v>1.1753262175751978E-2</v>
      </c>
      <c r="L4">
        <f t="shared" si="0"/>
        <v>0.8992339516111254</v>
      </c>
      <c r="M4">
        <f t="shared" si="0"/>
        <v>0.99946258517714892</v>
      </c>
      <c r="P4" s="5"/>
      <c r="R4" s="5"/>
      <c r="T4" s="8"/>
      <c r="W4" s="1"/>
    </row>
    <row r="5" spans="1:23">
      <c r="A5" s="12">
        <v>7260</v>
      </c>
      <c r="B5" s="10">
        <v>125430000</v>
      </c>
      <c r="C5" s="11">
        <v>23.07</v>
      </c>
      <c r="E5" s="5">
        <f t="shared" si="1"/>
        <v>14231189.313382126</v>
      </c>
      <c r="F5" s="5">
        <f t="shared" si="2"/>
        <v>43270213571.481422</v>
      </c>
      <c r="H5" s="1">
        <f t="shared" si="3"/>
        <v>14231187.774003459</v>
      </c>
      <c r="I5" s="5">
        <f t="shared" si="4"/>
        <v>4680.5113876214828</v>
      </c>
      <c r="J5">
        <f t="shared" si="5"/>
        <v>14231188.543692771</v>
      </c>
      <c r="K5">
        <f t="shared" si="6"/>
        <v>1.8844072825328365E-2</v>
      </c>
      <c r="L5">
        <f t="shared" si="0"/>
        <v>0.88654079132828856</v>
      </c>
      <c r="M5">
        <f t="shared" si="0"/>
        <v>0.99918317846444182</v>
      </c>
      <c r="P5" s="5"/>
      <c r="R5" s="5"/>
      <c r="T5" s="8"/>
    </row>
    <row r="6" spans="1:23">
      <c r="A6" s="12">
        <v>4518</v>
      </c>
      <c r="B6" s="10">
        <v>110750000</v>
      </c>
      <c r="C6" s="11">
        <v>24.33</v>
      </c>
      <c r="E6" s="5">
        <f t="shared" si="1"/>
        <v>14231189.313382126</v>
      </c>
      <c r="F6" s="5">
        <f t="shared" si="2"/>
        <v>26927661834.153313</v>
      </c>
      <c r="H6" s="1">
        <f t="shared" si="3"/>
        <v>14231185.338482402</v>
      </c>
      <c r="I6" s="5">
        <f t="shared" si="4"/>
        <v>7521.1391896231898</v>
      </c>
      <c r="J6">
        <f t="shared" si="5"/>
        <v>14231187.325932128</v>
      </c>
      <c r="K6">
        <f t="shared" si="6"/>
        <v>3.0280646504528295E-2</v>
      </c>
      <c r="L6">
        <f t="shared" si="0"/>
        <v>0.8715016945739763</v>
      </c>
      <c r="M6">
        <f t="shared" si="0"/>
        <v>0.99875541937918089</v>
      </c>
      <c r="P6" s="5"/>
      <c r="R6" s="5"/>
      <c r="T6" s="8"/>
    </row>
    <row r="7" spans="1:23">
      <c r="A7" s="12">
        <v>2814.0000000000005</v>
      </c>
      <c r="B7" s="10">
        <v>97114000</v>
      </c>
      <c r="C7" s="11">
        <v>25.65</v>
      </c>
      <c r="E7" s="5">
        <f t="shared" si="1"/>
        <v>14231189.313382126</v>
      </c>
      <c r="F7" s="5">
        <f t="shared" si="2"/>
        <v>16771677822.334538</v>
      </c>
      <c r="H7" s="1">
        <f t="shared" si="3"/>
        <v>14231179.067006972</v>
      </c>
      <c r="I7" s="5">
        <f t="shared" si="4"/>
        <v>12075.512396590162</v>
      </c>
      <c r="J7">
        <f t="shared" si="5"/>
        <v>14231184.190193627</v>
      </c>
      <c r="K7">
        <f t="shared" si="6"/>
        <v>4.8616894389136953E-2</v>
      </c>
      <c r="L7">
        <f t="shared" si="0"/>
        <v>0.85345898438748669</v>
      </c>
      <c r="M7">
        <f t="shared" si="0"/>
        <v>0.99810460450724614</v>
      </c>
      <c r="P7" s="5"/>
      <c r="R7" s="5"/>
      <c r="T7" s="8"/>
    </row>
    <row r="8" spans="1:23">
      <c r="A8" s="12">
        <v>1752</v>
      </c>
      <c r="B8" s="10">
        <v>84591000</v>
      </c>
      <c r="C8" s="11">
        <v>27.07</v>
      </c>
      <c r="E8" s="5">
        <f t="shared" si="1"/>
        <v>14231189.313382126</v>
      </c>
      <c r="F8" s="5">
        <f t="shared" si="2"/>
        <v>10442068068.489731</v>
      </c>
      <c r="H8" s="1">
        <f t="shared" si="3"/>
        <v>14231162.880182156</v>
      </c>
      <c r="I8" s="5">
        <f t="shared" si="4"/>
        <v>19395.235864109887</v>
      </c>
      <c r="J8">
        <f t="shared" si="5"/>
        <v>14231176.096776005</v>
      </c>
      <c r="K8">
        <f t="shared" si="6"/>
        <v>7.8086694601398055E-2</v>
      </c>
      <c r="L8">
        <f t="shared" si="0"/>
        <v>0.83176489110217389</v>
      </c>
      <c r="M8">
        <f t="shared" si="0"/>
        <v>0.99711537884738088</v>
      </c>
      <c r="P8" s="5"/>
      <c r="R8" s="1"/>
      <c r="T8" s="1"/>
    </row>
    <row r="9" spans="1:23">
      <c r="A9" s="12">
        <v>1092</v>
      </c>
      <c r="B9" s="10">
        <v>73318000</v>
      </c>
      <c r="C9" s="11">
        <v>28.37</v>
      </c>
      <c r="E9" s="5">
        <f t="shared" si="1"/>
        <v>14231189.313382126</v>
      </c>
      <c r="F9" s="5">
        <f t="shared" si="2"/>
        <v>6508412289.2641478</v>
      </c>
      <c r="H9" s="1">
        <f t="shared" si="3"/>
        <v>14231121.272270763</v>
      </c>
      <c r="I9" s="5">
        <f t="shared" si="4"/>
        <v>31117.540187406081</v>
      </c>
      <c r="J9">
        <f t="shared" si="5"/>
        <v>14231155.292785781</v>
      </c>
      <c r="K9">
        <f t="shared" si="6"/>
        <v>0.12528182748371561</v>
      </c>
      <c r="L9">
        <f t="shared" si="0"/>
        <v>0.80589820654156175</v>
      </c>
      <c r="M9">
        <f t="shared" si="0"/>
        <v>0.99558400326106045</v>
      </c>
      <c r="P9" s="5"/>
      <c r="R9" s="1"/>
      <c r="T9" s="1"/>
    </row>
    <row r="10" spans="1:23">
      <c r="A10" s="12">
        <v>677.99999999999989</v>
      </c>
      <c r="B10" s="10">
        <v>62997000</v>
      </c>
      <c r="C10" s="11">
        <v>29.87</v>
      </c>
      <c r="E10" s="5">
        <f t="shared" si="1"/>
        <v>14231189.313382126</v>
      </c>
      <c r="F10" s="5">
        <f t="shared" si="2"/>
        <v>4040937300.47719</v>
      </c>
      <c r="H10" s="1">
        <f t="shared" si="3"/>
        <v>14231012.809615543</v>
      </c>
      <c r="I10" s="5">
        <f t="shared" si="4"/>
        <v>50118.134075203037</v>
      </c>
      <c r="J10">
        <f t="shared" si="5"/>
        <v>14231101.061225194</v>
      </c>
      <c r="K10">
        <f t="shared" si="6"/>
        <v>0.2017808378323101</v>
      </c>
      <c r="L10">
        <f t="shared" si="0"/>
        <v>0.77409874976228721</v>
      </c>
      <c r="M10">
        <f t="shared" si="0"/>
        <v>0.99324469910169699</v>
      </c>
      <c r="P10" s="5"/>
      <c r="R10" s="1"/>
      <c r="T10" s="1"/>
    </row>
    <row r="11" spans="1:23">
      <c r="A11" s="12">
        <v>424.2</v>
      </c>
      <c r="B11" s="10">
        <v>53786000</v>
      </c>
      <c r="C11" s="11">
        <v>31.17</v>
      </c>
      <c r="E11" s="5">
        <f t="shared" si="1"/>
        <v>14231189.313382126</v>
      </c>
      <c r="F11" s="5">
        <f t="shared" si="2"/>
        <v>2528267850.8295341</v>
      </c>
      <c r="H11" s="1">
        <f t="shared" si="3"/>
        <v>14230738.43058715</v>
      </c>
      <c r="I11" s="5">
        <f t="shared" si="4"/>
        <v>80102.403947611994</v>
      </c>
      <c r="J11">
        <f t="shared" si="5"/>
        <v>14230963.870198961</v>
      </c>
      <c r="K11">
        <f t="shared" si="6"/>
        <v>0.32250478267353871</v>
      </c>
      <c r="L11">
        <f t="shared" si="0"/>
        <v>0.73541509184176246</v>
      </c>
      <c r="M11">
        <f t="shared" si="0"/>
        <v>0.98965335955490741</v>
      </c>
    </row>
    <row r="12" spans="1:23">
      <c r="A12" s="12">
        <v>264.60000000000002</v>
      </c>
      <c r="B12" s="10">
        <v>45690000</v>
      </c>
      <c r="C12" s="11">
        <v>32.61</v>
      </c>
      <c r="E12" s="5">
        <f t="shared" si="1"/>
        <v>14231189.313382126</v>
      </c>
      <c r="F12" s="5">
        <f t="shared" si="2"/>
        <v>1577038362.3986206</v>
      </c>
      <c r="H12" s="1">
        <f t="shared" si="3"/>
        <v>14230030.526132736</v>
      </c>
      <c r="I12" s="5">
        <f t="shared" si="4"/>
        <v>128411.75153443354</v>
      </c>
      <c r="J12">
        <f t="shared" si="5"/>
        <v>14230609.907962542</v>
      </c>
      <c r="K12">
        <f t="shared" si="6"/>
        <v>0.51702290357809133</v>
      </c>
      <c r="L12">
        <f t="shared" si="0"/>
        <v>0.68853994510915861</v>
      </c>
      <c r="M12">
        <f t="shared" si="0"/>
        <v>0.9841452651463326</v>
      </c>
      <c r="O12" t="s">
        <v>29</v>
      </c>
      <c r="P12" s="4">
        <f>SUM(L2:L96)+SUM(M2:M96)</f>
        <v>97.678870872561518</v>
      </c>
    </row>
    <row r="13" spans="1:23">
      <c r="A13" s="12">
        <v>164.4</v>
      </c>
      <c r="B13" s="10">
        <v>38456000</v>
      </c>
      <c r="C13" s="11">
        <v>34.08</v>
      </c>
      <c r="E13" s="5">
        <f t="shared" si="1"/>
        <v>14231189.313382126</v>
      </c>
      <c r="F13" s="5">
        <f t="shared" si="2"/>
        <v>979837894.09800911</v>
      </c>
      <c r="H13" s="1">
        <f t="shared" si="3"/>
        <v>14228187.915845148</v>
      </c>
      <c r="I13" s="5">
        <f t="shared" si="4"/>
        <v>206650.5460101286</v>
      </c>
      <c r="J13">
        <f t="shared" si="5"/>
        <v>14229688.535479903</v>
      </c>
      <c r="K13">
        <f t="shared" si="6"/>
        <v>0.83210678287978912</v>
      </c>
      <c r="L13">
        <f t="shared" si="0"/>
        <v>0.62997481445080339</v>
      </c>
      <c r="M13">
        <f t="shared" si="0"/>
        <v>0.97558372115963055</v>
      </c>
    </row>
    <row r="14" spans="1:23">
      <c r="A14" s="12">
        <v>102.60000000000001</v>
      </c>
      <c r="B14" s="10">
        <v>32225000</v>
      </c>
      <c r="C14" s="11">
        <v>35.56</v>
      </c>
      <c r="E14" s="5">
        <f t="shared" si="1"/>
        <v>14231189.313382126</v>
      </c>
      <c r="F14" s="5">
        <f t="shared" si="2"/>
        <v>611504671.13415897</v>
      </c>
      <c r="H14" s="1">
        <f t="shared" si="3"/>
        <v>14223485.799353853</v>
      </c>
      <c r="I14" s="5">
        <f t="shared" si="4"/>
        <v>331014.83710890304</v>
      </c>
      <c r="J14">
        <f t="shared" si="5"/>
        <v>14227337.034976255</v>
      </c>
      <c r="K14">
        <f t="shared" si="6"/>
        <v>1.3331703999082907</v>
      </c>
      <c r="L14">
        <f t="shared" si="0"/>
        <v>0.55850001443052744</v>
      </c>
      <c r="M14">
        <f t="shared" si="0"/>
        <v>0.96250926884397381</v>
      </c>
    </row>
    <row r="15" spans="1:23">
      <c r="A15" s="12">
        <v>64.2</v>
      </c>
      <c r="B15" s="10">
        <v>26850000</v>
      </c>
      <c r="C15" s="11">
        <v>37.119999999999997</v>
      </c>
      <c r="E15" s="5">
        <f t="shared" si="1"/>
        <v>14231189.313382126</v>
      </c>
      <c r="F15" s="5">
        <f t="shared" si="2"/>
        <v>382637425.79739773</v>
      </c>
      <c r="H15" s="1">
        <f t="shared" si="3"/>
        <v>14211530.904516818</v>
      </c>
      <c r="I15" s="5">
        <f t="shared" si="4"/>
        <v>528560.38928676851</v>
      </c>
      <c r="J15">
        <f t="shared" si="5"/>
        <v>14221356.71218325</v>
      </c>
      <c r="K15">
        <f t="shared" si="6"/>
        <v>2.1299835682334716</v>
      </c>
      <c r="L15">
        <f t="shared" si="0"/>
        <v>0.47034053213470206</v>
      </c>
      <c r="M15">
        <f t="shared" si="0"/>
        <v>0.94261897714888276</v>
      </c>
    </row>
    <row r="16" spans="1:23">
      <c r="A16" s="12">
        <v>39.840000000000003</v>
      </c>
      <c r="B16" s="10">
        <v>22222000</v>
      </c>
      <c r="C16" s="11">
        <v>38.700000000000003</v>
      </c>
      <c r="E16" s="5">
        <f t="shared" si="1"/>
        <v>14231189.313382126</v>
      </c>
      <c r="F16" s="5">
        <f t="shared" si="2"/>
        <v>237449767.03688979</v>
      </c>
      <c r="H16" s="1">
        <f t="shared" si="3"/>
        <v>14180253.541440219</v>
      </c>
      <c r="I16" s="5">
        <f t="shared" si="4"/>
        <v>849871.84943686007</v>
      </c>
      <c r="J16">
        <f t="shared" si="5"/>
        <v>14205698.598097634</v>
      </c>
      <c r="K16">
        <f t="shared" si="6"/>
        <v>3.4298323308678076</v>
      </c>
      <c r="L16">
        <f t="shared" si="0"/>
        <v>0.36073717045731107</v>
      </c>
      <c r="M16">
        <f t="shared" si="0"/>
        <v>0.91137384157964318</v>
      </c>
    </row>
    <row r="17" spans="1:13">
      <c r="A17" s="12">
        <v>24.84</v>
      </c>
      <c r="B17" s="10">
        <v>18282000</v>
      </c>
      <c r="C17" s="11">
        <v>40.340000000000003</v>
      </c>
      <c r="E17" s="5">
        <f t="shared" si="1"/>
        <v>14231189.313382126</v>
      </c>
      <c r="F17" s="5">
        <f t="shared" si="2"/>
        <v>148048499.32721743</v>
      </c>
      <c r="H17" s="1">
        <f t="shared" si="3"/>
        <v>14100896.310970142</v>
      </c>
      <c r="I17" s="5">
        <f t="shared" si="4"/>
        <v>1355451.2595650188</v>
      </c>
      <c r="J17">
        <f t="shared" si="5"/>
        <v>14165893.014200969</v>
      </c>
      <c r="K17">
        <f t="shared" si="6"/>
        <v>5.4906974050144965</v>
      </c>
      <c r="L17">
        <f t="shared" si="0"/>
        <v>0.22514533343173784</v>
      </c>
      <c r="M17">
        <f t="shared" si="0"/>
        <v>0.86388950408987375</v>
      </c>
    </row>
    <row r="18" spans="1:13">
      <c r="A18" s="12">
        <v>15.48</v>
      </c>
      <c r="B18" s="10">
        <v>14919000</v>
      </c>
      <c r="C18" s="11">
        <v>42.02</v>
      </c>
      <c r="E18" s="5">
        <f t="shared" si="1"/>
        <v>14231189.313382126</v>
      </c>
      <c r="F18" s="5">
        <f t="shared" si="2"/>
        <v>92262108.27638188</v>
      </c>
      <c r="H18" s="1">
        <f t="shared" si="3"/>
        <v>13900465.856736634</v>
      </c>
      <c r="I18" s="5">
        <f t="shared" si="4"/>
        <v>2144110.5655078921</v>
      </c>
      <c r="J18">
        <f t="shared" si="5"/>
        <v>14064855.532547196</v>
      </c>
      <c r="K18">
        <f t="shared" si="6"/>
        <v>8.768618453656547</v>
      </c>
      <c r="L18">
        <f t="shared" si="0"/>
        <v>5.7252125977130079E-2</v>
      </c>
      <c r="M18">
        <f t="shared" si="0"/>
        <v>0.79132274027471328</v>
      </c>
    </row>
    <row r="19" spans="1:13">
      <c r="A19" s="12">
        <v>9.66</v>
      </c>
      <c r="B19" s="10">
        <v>12025000</v>
      </c>
      <c r="C19" s="11">
        <v>43.82</v>
      </c>
      <c r="E19" s="5">
        <f t="shared" si="1"/>
        <v>14231189.313382126</v>
      </c>
      <c r="F19" s="5">
        <f t="shared" si="2"/>
        <v>57574416.405028999</v>
      </c>
      <c r="H19" s="1">
        <f t="shared" si="3"/>
        <v>13411764.302539585</v>
      </c>
      <c r="I19" s="5">
        <f t="shared" si="4"/>
        <v>3315107.1037036078</v>
      </c>
      <c r="J19">
        <f t="shared" si="5"/>
        <v>13815402.882865965</v>
      </c>
      <c r="K19">
        <f t="shared" si="6"/>
        <v>13.884021596462855</v>
      </c>
      <c r="L19">
        <f t="shared" si="0"/>
        <v>0.14889005262918631</v>
      </c>
      <c r="M19">
        <f t="shared" si="0"/>
        <v>0.68315788232626984</v>
      </c>
    </row>
    <row r="20" spans="1:13">
      <c r="A20" s="12">
        <v>6</v>
      </c>
      <c r="B20" s="10">
        <v>9779000</v>
      </c>
      <c r="C20" s="11">
        <v>45.45</v>
      </c>
      <c r="E20" s="5">
        <f t="shared" si="1"/>
        <v>14231189.313382126</v>
      </c>
      <c r="F20" s="5">
        <f t="shared" si="2"/>
        <v>35760507.083868943</v>
      </c>
      <c r="H20" s="1">
        <f t="shared" si="3"/>
        <v>12285521.667147709</v>
      </c>
      <c r="I20" s="5">
        <f t="shared" si="4"/>
        <v>4889124.8731118748</v>
      </c>
      <c r="J20">
        <f t="shared" si="5"/>
        <v>13222616.40746025</v>
      </c>
      <c r="K20">
        <f t="shared" si="6"/>
        <v>21.700491242518705</v>
      </c>
      <c r="L20">
        <f t="shared" si="0"/>
        <v>0.3521440236691124</v>
      </c>
      <c r="M20">
        <f t="shared" si="0"/>
        <v>0.52254144680926939</v>
      </c>
    </row>
    <row r="21" spans="1:13">
      <c r="A21" s="12">
        <v>1250</v>
      </c>
      <c r="B21" s="10">
        <v>84595000</v>
      </c>
      <c r="C21" s="11">
        <v>27.89</v>
      </c>
      <c r="E21" s="5">
        <f t="shared" si="1"/>
        <v>14231189.313382126</v>
      </c>
      <c r="F21" s="5">
        <f t="shared" si="2"/>
        <v>7450105642.4726963</v>
      </c>
      <c r="H21" s="1">
        <f t="shared" si="3"/>
        <v>14231137.385914806</v>
      </c>
      <c r="I21" s="5">
        <f t="shared" si="4"/>
        <v>27184.313887995428</v>
      </c>
      <c r="J21">
        <f t="shared" si="5"/>
        <v>14231163.349624783</v>
      </c>
      <c r="K21">
        <f t="shared" si="6"/>
        <v>0.10944624579777476</v>
      </c>
      <c r="L21">
        <f t="shared" si="0"/>
        <v>0.83177299663544202</v>
      </c>
      <c r="M21">
        <f t="shared" si="0"/>
        <v>0.99607578896386617</v>
      </c>
    </row>
    <row r="22" spans="1:13">
      <c r="A22" s="12">
        <v>780</v>
      </c>
      <c r="B22" s="10">
        <v>71502000</v>
      </c>
      <c r="C22" s="11">
        <v>29.8</v>
      </c>
      <c r="E22" s="5">
        <f t="shared" si="1"/>
        <v>14231189.313382126</v>
      </c>
      <c r="F22" s="5">
        <f t="shared" si="2"/>
        <v>4648865920.9029627</v>
      </c>
      <c r="H22" s="1">
        <f t="shared" si="3"/>
        <v>14231055.95341596</v>
      </c>
      <c r="I22" s="5">
        <f t="shared" si="4"/>
        <v>43564.35630715271</v>
      </c>
      <c r="J22">
        <f t="shared" si="5"/>
        <v>14231122.633242829</v>
      </c>
      <c r="K22">
        <f t="shared" si="6"/>
        <v>0.17539429013104657</v>
      </c>
      <c r="L22">
        <f t="shared" si="0"/>
        <v>0.80096888711864245</v>
      </c>
      <c r="M22">
        <f t="shared" si="0"/>
        <v>0.99411428556607229</v>
      </c>
    </row>
    <row r="23" spans="1:13">
      <c r="A23" s="12">
        <v>484.99999999999994</v>
      </c>
      <c r="B23" s="10">
        <v>60476000</v>
      </c>
      <c r="C23" s="11">
        <v>31.42</v>
      </c>
      <c r="E23" s="5">
        <f t="shared" si="1"/>
        <v>14231189.313382126</v>
      </c>
      <c r="F23" s="5">
        <f t="shared" si="2"/>
        <v>2890640989.2794061</v>
      </c>
      <c r="H23" s="1">
        <f t="shared" si="3"/>
        <v>14230844.388322251</v>
      </c>
      <c r="I23" s="5">
        <f t="shared" si="4"/>
        <v>70061.222175494477</v>
      </c>
      <c r="J23">
        <f t="shared" si="5"/>
        <v>14231016.849807171</v>
      </c>
      <c r="K23">
        <f t="shared" si="6"/>
        <v>0.28207601721737086</v>
      </c>
      <c r="L23">
        <f t="shared" si="0"/>
        <v>0.76468323219447099</v>
      </c>
      <c r="M23">
        <f t="shared" si="0"/>
        <v>0.99102240556278265</v>
      </c>
    </row>
    <row r="24" spans="1:13">
      <c r="A24" s="12">
        <v>302.5</v>
      </c>
      <c r="B24" s="10">
        <v>50906000</v>
      </c>
      <c r="C24" s="11">
        <v>32.86</v>
      </c>
      <c r="E24" s="5">
        <f t="shared" si="1"/>
        <v>14231189.313382126</v>
      </c>
      <c r="F24" s="5">
        <f t="shared" si="2"/>
        <v>1802925565.4783926</v>
      </c>
      <c r="H24" s="1">
        <f t="shared" si="3"/>
        <v>14230302.686416449</v>
      </c>
      <c r="I24" s="5">
        <f t="shared" si="4"/>
        <v>112325.28696401679</v>
      </c>
      <c r="J24">
        <f t="shared" si="5"/>
        <v>14230745.992994281</v>
      </c>
      <c r="K24">
        <f t="shared" si="6"/>
        <v>0.45224837174151805</v>
      </c>
      <c r="L24">
        <f t="shared" si="0"/>
        <v>0.72045051677613092</v>
      </c>
      <c r="M24">
        <f t="shared" si="0"/>
        <v>0.98623711589344132</v>
      </c>
    </row>
    <row r="25" spans="1:13">
      <c r="A25" s="12">
        <v>188.25</v>
      </c>
      <c r="B25" s="10">
        <v>42619000</v>
      </c>
      <c r="C25" s="11">
        <v>34.299999999999997</v>
      </c>
      <c r="E25" s="5">
        <f t="shared" si="1"/>
        <v>14231189.313382126</v>
      </c>
      <c r="F25" s="5">
        <f t="shared" si="2"/>
        <v>1121985909.7563882</v>
      </c>
      <c r="H25" s="1">
        <f t="shared" si="3"/>
        <v>14228900.13878727</v>
      </c>
      <c r="I25" s="5">
        <f t="shared" si="4"/>
        <v>180478.35524089381</v>
      </c>
      <c r="J25">
        <f t="shared" si="5"/>
        <v>14230044.680052513</v>
      </c>
      <c r="K25">
        <f t="shared" si="6"/>
        <v>0.72669661462853019</v>
      </c>
      <c r="L25">
        <f t="shared" si="0"/>
        <v>0.66611031042369573</v>
      </c>
      <c r="M25">
        <f t="shared" si="0"/>
        <v>0.97881350977759385</v>
      </c>
    </row>
    <row r="26" spans="1:13">
      <c r="A26" s="12">
        <v>117.25000000000001</v>
      </c>
      <c r="B26" s="10">
        <v>35471000</v>
      </c>
      <c r="C26" s="11">
        <v>35.729999999999997</v>
      </c>
      <c r="E26" s="5">
        <f t="shared" si="1"/>
        <v>14231189.313382126</v>
      </c>
      <c r="F26" s="5">
        <f t="shared" si="2"/>
        <v>698819909.26393902</v>
      </c>
      <c r="H26" s="1">
        <f t="shared" si="3"/>
        <v>14225289.843653094</v>
      </c>
      <c r="I26" s="5">
        <f t="shared" si="4"/>
        <v>289692.36582854437</v>
      </c>
      <c r="J26">
        <f t="shared" si="5"/>
        <v>14228239.272754701</v>
      </c>
      <c r="K26">
        <f t="shared" si="6"/>
        <v>1.1666444874295463</v>
      </c>
      <c r="L26">
        <f t="shared" si="0"/>
        <v>0.59887684946139952</v>
      </c>
      <c r="M26">
        <f t="shared" si="0"/>
        <v>0.96734832109069291</v>
      </c>
    </row>
    <row r="27" spans="1:13">
      <c r="A27" s="12">
        <v>73</v>
      </c>
      <c r="B27" s="10">
        <v>29323000</v>
      </c>
      <c r="C27" s="11">
        <v>37.159999999999997</v>
      </c>
      <c r="E27" s="5">
        <f t="shared" si="1"/>
        <v>14231189.313382126</v>
      </c>
      <c r="F27" s="5">
        <f t="shared" si="2"/>
        <v>435086169.52040547</v>
      </c>
      <c r="H27" s="1">
        <f t="shared" si="3"/>
        <v>14215980.033901764</v>
      </c>
      <c r="I27" s="5">
        <f t="shared" si="4"/>
        <v>464989.04656225373</v>
      </c>
      <c r="J27">
        <f t="shared" si="5"/>
        <v>14223582.64073143</v>
      </c>
      <c r="K27">
        <f t="shared" si="6"/>
        <v>1.8734139168659554</v>
      </c>
      <c r="L27">
        <f t="shared" si="0"/>
        <v>0.51493426181729596</v>
      </c>
      <c r="M27">
        <f t="shared" si="0"/>
        <v>0.94958520137605062</v>
      </c>
    </row>
    <row r="28" spans="1:13">
      <c r="A28" s="12">
        <v>45.5</v>
      </c>
      <c r="B28" s="10">
        <v>24046000</v>
      </c>
      <c r="C28" s="11">
        <v>38.61</v>
      </c>
      <c r="E28" s="5">
        <f t="shared" si="1"/>
        <v>14231189.313382126</v>
      </c>
      <c r="F28" s="5">
        <f t="shared" si="2"/>
        <v>271183845.38600618</v>
      </c>
      <c r="H28" s="1">
        <f t="shared" si="3"/>
        <v>14192105.081556335</v>
      </c>
      <c r="I28" s="5">
        <f t="shared" si="4"/>
        <v>744773.47234144248</v>
      </c>
      <c r="J28">
        <f t="shared" si="5"/>
        <v>14211633.761501199</v>
      </c>
      <c r="K28">
        <f t="shared" si="6"/>
        <v>3.0040130480438414</v>
      </c>
      <c r="L28">
        <f t="shared" si="0"/>
        <v>0.40898137896110792</v>
      </c>
      <c r="M28">
        <f t="shared" si="0"/>
        <v>0.92219598425164861</v>
      </c>
    </row>
    <row r="29" spans="1:13">
      <c r="A29" s="12">
        <v>28.249999999999996</v>
      </c>
      <c r="B29" s="10">
        <v>19606000</v>
      </c>
      <c r="C29" s="11">
        <v>40.14</v>
      </c>
      <c r="E29" s="5">
        <f t="shared" si="1"/>
        <v>14231189.313382126</v>
      </c>
      <c r="F29" s="5">
        <f t="shared" si="2"/>
        <v>168372387.51988292</v>
      </c>
      <c r="H29" s="1">
        <f t="shared" si="3"/>
        <v>14130243.041735593</v>
      </c>
      <c r="I29" s="5">
        <f t="shared" si="4"/>
        <v>1194317.9444865519</v>
      </c>
      <c r="J29">
        <f t="shared" si="5"/>
        <v>14180626.353269441</v>
      </c>
      <c r="K29">
        <f t="shared" si="6"/>
        <v>4.8312771046939877</v>
      </c>
      <c r="L29">
        <f t="shared" si="0"/>
        <v>0.27672006766961943</v>
      </c>
      <c r="M29">
        <f t="shared" si="0"/>
        <v>0.87963933471116118</v>
      </c>
    </row>
    <row r="30" spans="1:13">
      <c r="A30" s="12">
        <v>17.675000000000001</v>
      </c>
      <c r="B30" s="10">
        <v>15836000</v>
      </c>
      <c r="C30" s="11">
        <v>41.71</v>
      </c>
      <c r="E30" s="5">
        <f t="shared" si="1"/>
        <v>14231189.313382126</v>
      </c>
      <c r="F30" s="5">
        <f t="shared" si="2"/>
        <v>105344493.78456393</v>
      </c>
      <c r="H30" s="1">
        <f t="shared" si="3"/>
        <v>13976127.429753279</v>
      </c>
      <c r="I30" s="5">
        <f t="shared" si="4"/>
        <v>1888061.8072694743</v>
      </c>
      <c r="J30">
        <f t="shared" si="5"/>
        <v>14103081.766790254</v>
      </c>
      <c r="K30">
        <f t="shared" si="6"/>
        <v>7.6936197409694005</v>
      </c>
      <c r="L30">
        <f t="shared" si="0"/>
        <v>0.10942903720698068</v>
      </c>
      <c r="M30">
        <f t="shared" si="0"/>
        <v>0.81554495945889705</v>
      </c>
    </row>
    <row r="31" spans="1:13">
      <c r="A31" s="12">
        <v>11.025</v>
      </c>
      <c r="B31" s="10">
        <v>12727000</v>
      </c>
      <c r="C31" s="11">
        <v>43.31</v>
      </c>
      <c r="E31" s="5">
        <f t="shared" si="1"/>
        <v>14231189.313382126</v>
      </c>
      <c r="F31" s="5">
        <f t="shared" si="2"/>
        <v>65709931.766609184</v>
      </c>
      <c r="H31" s="1">
        <f t="shared" si="3"/>
        <v>13593580.624191141</v>
      </c>
      <c r="I31" s="5">
        <f t="shared" si="4"/>
        <v>2944042.3100224747</v>
      </c>
      <c r="J31">
        <f t="shared" si="5"/>
        <v>13908731.764959279</v>
      </c>
      <c r="K31">
        <f t="shared" si="6"/>
        <v>12.220156642980053</v>
      </c>
      <c r="L31">
        <f t="shared" si="0"/>
        <v>9.2852342654143119E-2</v>
      </c>
      <c r="M31">
        <f t="shared" si="0"/>
        <v>0.7178444552532891</v>
      </c>
    </row>
    <row r="32" spans="1:13">
      <c r="A32" s="12">
        <v>6.8500000000000005</v>
      </c>
      <c r="B32" s="10">
        <v>10145000</v>
      </c>
      <c r="C32" s="11">
        <v>44.98</v>
      </c>
      <c r="E32" s="5">
        <f t="shared" si="1"/>
        <v>14231189.313382126</v>
      </c>
      <c r="F32" s="5">
        <f t="shared" si="2"/>
        <v>40826578.92075038</v>
      </c>
      <c r="H32" s="1">
        <f t="shared" si="3"/>
        <v>12689360.528135573</v>
      </c>
      <c r="I32" s="5">
        <f t="shared" si="4"/>
        <v>4423213.9139601672</v>
      </c>
      <c r="J32">
        <f t="shared" si="5"/>
        <v>13438180.380604211</v>
      </c>
      <c r="K32">
        <f t="shared" si="6"/>
        <v>19.217358430149481</v>
      </c>
      <c r="L32">
        <f t="shared" si="0"/>
        <v>0.32461117600830075</v>
      </c>
      <c r="M32">
        <f t="shared" si="0"/>
        <v>0.57275770497666778</v>
      </c>
    </row>
    <row r="33" spans="1:13">
      <c r="A33" s="12">
        <v>4.2750000000000004</v>
      </c>
      <c r="B33" s="10">
        <v>8023000</v>
      </c>
      <c r="C33" s="11">
        <v>46.7</v>
      </c>
      <c r="E33" s="5">
        <f t="shared" si="1"/>
        <v>14231189.313382126</v>
      </c>
      <c r="F33" s="5">
        <f t="shared" si="2"/>
        <v>25479361.297256622</v>
      </c>
      <c r="H33" s="1">
        <f t="shared" si="3"/>
        <v>10847235.738211647</v>
      </c>
      <c r="I33" s="5">
        <f t="shared" si="4"/>
        <v>6058592.4237431828</v>
      </c>
      <c r="J33">
        <f t="shared" si="5"/>
        <v>12424534.812916508</v>
      </c>
      <c r="K33">
        <f t="shared" si="6"/>
        <v>29.185014247673262</v>
      </c>
      <c r="L33">
        <f t="shared" si="0"/>
        <v>0.54861458468359814</v>
      </c>
      <c r="M33">
        <f t="shared" si="0"/>
        <v>0.375053228101215</v>
      </c>
    </row>
    <row r="34" spans="1:13">
      <c r="A34" s="12">
        <v>2.6749999999999998</v>
      </c>
      <c r="B34" s="10">
        <v>6251600</v>
      </c>
      <c r="C34" s="11">
        <v>48.5</v>
      </c>
      <c r="E34" s="5">
        <f t="shared" si="1"/>
        <v>14231189.313382126</v>
      </c>
      <c r="F34" s="5">
        <f t="shared" si="2"/>
        <v>15943226.074891569</v>
      </c>
      <c r="H34" s="1">
        <f t="shared" si="3"/>
        <v>7920453.2407596456</v>
      </c>
      <c r="I34" s="5">
        <f t="shared" si="4"/>
        <v>7069928.5695105521</v>
      </c>
      <c r="J34">
        <f t="shared" si="5"/>
        <v>10616848.379676593</v>
      </c>
      <c r="K34">
        <f t="shared" si="6"/>
        <v>41.752632238211753</v>
      </c>
      <c r="L34">
        <f t="shared" ref="L34:M65" si="7">ABS((J34-B34)/B34)</f>
        <v>0.69826098593585539</v>
      </c>
      <c r="M34">
        <f t="shared" si="7"/>
        <v>0.13912098477913912</v>
      </c>
    </row>
    <row r="35" spans="1:13">
      <c r="A35" s="12">
        <v>1.66</v>
      </c>
      <c r="B35" s="10">
        <v>4806700</v>
      </c>
      <c r="C35" s="11">
        <v>50.33</v>
      </c>
      <c r="E35" s="5">
        <f t="shared" si="1"/>
        <v>14231189.313382126</v>
      </c>
      <c r="F35" s="5">
        <f t="shared" si="2"/>
        <v>9893740.2932037413</v>
      </c>
      <c r="H35" s="1">
        <f t="shared" si="3"/>
        <v>4637070.6004550299</v>
      </c>
      <c r="I35" s="5">
        <f t="shared" si="4"/>
        <v>6669977.9475639714</v>
      </c>
      <c r="J35">
        <f t="shared" si="5"/>
        <v>8123486.2943562642</v>
      </c>
      <c r="K35">
        <f t="shared" si="6"/>
        <v>55.192383034427806</v>
      </c>
      <c r="L35">
        <f t="shared" si="7"/>
        <v>0.69003397223797291</v>
      </c>
      <c r="M35">
        <f t="shared" si="7"/>
        <v>9.6610034461112812E-2</v>
      </c>
    </row>
    <row r="36" spans="1:13">
      <c r="A36" s="12">
        <v>1.0349999999999999</v>
      </c>
      <c r="B36" s="10">
        <v>3664000</v>
      </c>
      <c r="C36" s="11">
        <v>52.18</v>
      </c>
      <c r="E36" s="5">
        <f t="shared" si="1"/>
        <v>14231189.313382126</v>
      </c>
      <c r="F36" s="5">
        <f t="shared" si="2"/>
        <v>6168687.4719673926</v>
      </c>
      <c r="H36" s="1">
        <f t="shared" si="3"/>
        <v>2250962.169218441</v>
      </c>
      <c r="I36" s="5">
        <f t="shared" si="4"/>
        <v>5192979.6918682763</v>
      </c>
      <c r="J36">
        <f t="shared" si="5"/>
        <v>5659847.0621924875</v>
      </c>
      <c r="K36">
        <f t="shared" si="6"/>
        <v>66.565074823679595</v>
      </c>
      <c r="L36">
        <f t="shared" si="7"/>
        <v>0.54471808465952165</v>
      </c>
      <c r="M36">
        <f t="shared" si="7"/>
        <v>0.27568177124721338</v>
      </c>
    </row>
    <row r="37" spans="1:13">
      <c r="A37" s="12">
        <v>0.64500000000000002</v>
      </c>
      <c r="B37" s="10">
        <v>2770100</v>
      </c>
      <c r="C37" s="11">
        <v>54.08</v>
      </c>
      <c r="E37" s="5">
        <f t="shared" si="1"/>
        <v>14231189.313382126</v>
      </c>
      <c r="F37" s="5">
        <f t="shared" si="2"/>
        <v>3844254.5115159117</v>
      </c>
      <c r="H37" s="1">
        <f t="shared" si="3"/>
        <v>967822.3748812764</v>
      </c>
      <c r="I37" s="5">
        <f t="shared" si="4"/>
        <v>3582817.7862321846</v>
      </c>
      <c r="J37">
        <f t="shared" si="5"/>
        <v>3711234.7593035023</v>
      </c>
      <c r="K37">
        <f t="shared" si="6"/>
        <v>74.883545255248777</v>
      </c>
      <c r="L37">
        <f t="shared" si="7"/>
        <v>0.33974757564835284</v>
      </c>
      <c r="M37">
        <f t="shared" si="7"/>
        <v>0.38468094037072448</v>
      </c>
    </row>
    <row r="38" spans="1:13">
      <c r="A38" s="12">
        <v>0.40249999999999997</v>
      </c>
      <c r="B38" s="10">
        <v>2096500</v>
      </c>
      <c r="C38" s="11">
        <v>55.92</v>
      </c>
      <c r="E38" s="5">
        <f t="shared" si="1"/>
        <v>14231189.313382126</v>
      </c>
      <c r="F38" s="5">
        <f t="shared" si="2"/>
        <v>2398934.0168762081</v>
      </c>
      <c r="H38" s="1">
        <f t="shared" si="3"/>
        <v>393212.05700372835</v>
      </c>
      <c r="I38" s="5">
        <f t="shared" si="4"/>
        <v>2332650.745772148</v>
      </c>
      <c r="J38">
        <f t="shared" si="5"/>
        <v>2365560.2346007726</v>
      </c>
      <c r="K38">
        <f t="shared" si="6"/>
        <v>80.43167382951124</v>
      </c>
      <c r="L38">
        <f t="shared" si="7"/>
        <v>0.12833781760113169</v>
      </c>
      <c r="M38">
        <f t="shared" si="7"/>
        <v>0.43833465360356288</v>
      </c>
    </row>
    <row r="39" spans="1:13">
      <c r="A39" s="12">
        <v>0.25</v>
      </c>
      <c r="B39" s="10">
        <v>1565400</v>
      </c>
      <c r="C39" s="11">
        <v>57.74</v>
      </c>
      <c r="E39" s="5">
        <f t="shared" si="1"/>
        <v>14231189.313382126</v>
      </c>
      <c r="F39" s="5">
        <f t="shared" si="2"/>
        <v>1490021.1284945393</v>
      </c>
      <c r="H39" s="1">
        <f t="shared" si="3"/>
        <v>154315.1937823318</v>
      </c>
      <c r="I39" s="5">
        <f t="shared" si="4"/>
        <v>1473864.158467643</v>
      </c>
      <c r="J39">
        <f t="shared" si="5"/>
        <v>1481920.6242736524</v>
      </c>
      <c r="K39">
        <f t="shared" si="6"/>
        <v>84.022846719612872</v>
      </c>
      <c r="L39">
        <f t="shared" si="7"/>
        <v>5.3327824023474864E-2</v>
      </c>
      <c r="M39">
        <f t="shared" si="7"/>
        <v>0.45519305021844247</v>
      </c>
    </row>
    <row r="40" spans="1:13">
      <c r="A40" s="12">
        <v>50</v>
      </c>
      <c r="B40" s="10">
        <v>28063000</v>
      </c>
      <c r="C40" s="11">
        <v>38.36</v>
      </c>
      <c r="E40" s="5">
        <f t="shared" si="1"/>
        <v>14231189.313382126</v>
      </c>
      <c r="F40" s="5">
        <f t="shared" si="2"/>
        <v>298004225.69890785</v>
      </c>
      <c r="H40" s="1">
        <f t="shared" si="3"/>
        <v>14198808.373886069</v>
      </c>
      <c r="I40" s="5">
        <f t="shared" si="4"/>
        <v>678063.97550002462</v>
      </c>
      <c r="J40">
        <f t="shared" si="5"/>
        <v>14214989.623394316</v>
      </c>
      <c r="K40">
        <f t="shared" si="6"/>
        <v>2.7340823413374342</v>
      </c>
      <c r="L40">
        <f t="shared" si="7"/>
        <v>0.49346151076526684</v>
      </c>
      <c r="M40">
        <f t="shared" si="7"/>
        <v>0.92872569495992097</v>
      </c>
    </row>
    <row r="41" spans="1:13">
      <c r="A41" s="12">
        <v>31.2</v>
      </c>
      <c r="B41" s="10">
        <v>22206000</v>
      </c>
      <c r="C41" s="11">
        <v>41.01</v>
      </c>
      <c r="E41" s="5">
        <f t="shared" si="1"/>
        <v>14231189.313382126</v>
      </c>
      <c r="F41" s="5">
        <f t="shared" si="2"/>
        <v>185954636.83611849</v>
      </c>
      <c r="H41" s="1">
        <f t="shared" si="3"/>
        <v>14148323.88858223</v>
      </c>
      <c r="I41" s="5">
        <f t="shared" si="4"/>
        <v>1082777.3867392598</v>
      </c>
      <c r="J41">
        <f t="shared" si="5"/>
        <v>14189696.111103313</v>
      </c>
      <c r="K41">
        <f t="shared" si="6"/>
        <v>4.3763403134641932</v>
      </c>
      <c r="L41">
        <f t="shared" si="7"/>
        <v>0.36099720295851062</v>
      </c>
      <c r="M41">
        <f t="shared" si="7"/>
        <v>0.89328602015449421</v>
      </c>
    </row>
    <row r="42" spans="1:13">
      <c r="A42" s="12">
        <v>19.399999999999999</v>
      </c>
      <c r="B42" s="10">
        <v>17629000</v>
      </c>
      <c r="C42" s="11">
        <v>43.03</v>
      </c>
      <c r="E42" s="5">
        <f t="shared" si="1"/>
        <v>14231189.313382126</v>
      </c>
      <c r="F42" s="5">
        <f t="shared" si="2"/>
        <v>115625639.57117625</v>
      </c>
      <c r="H42" s="1">
        <f t="shared" si="3"/>
        <v>14018822.990128972</v>
      </c>
      <c r="I42" s="5">
        <f t="shared" si="4"/>
        <v>1725434.9871120849</v>
      </c>
      <c r="J42">
        <f t="shared" si="5"/>
        <v>14124607.036067201</v>
      </c>
      <c r="K42">
        <f t="shared" si="6"/>
        <v>7.0166683771282345</v>
      </c>
      <c r="L42">
        <f t="shared" si="7"/>
        <v>0.19878569198098583</v>
      </c>
      <c r="M42">
        <f t="shared" si="7"/>
        <v>0.83693543162611583</v>
      </c>
    </row>
    <row r="43" spans="1:13">
      <c r="A43" s="12">
        <v>12.1</v>
      </c>
      <c r="B43" s="10">
        <v>13962000</v>
      </c>
      <c r="C43" s="11">
        <v>44.73</v>
      </c>
      <c r="E43" s="5">
        <f t="shared" si="1"/>
        <v>14231189.313382126</v>
      </c>
      <c r="F43" s="5">
        <f t="shared" si="2"/>
        <v>72117022.619135693</v>
      </c>
      <c r="H43" s="1">
        <f t="shared" si="3"/>
        <v>13697784.246792696</v>
      </c>
      <c r="I43" s="5">
        <f t="shared" si="4"/>
        <v>2703047.82020002</v>
      </c>
      <c r="J43">
        <f t="shared" si="5"/>
        <v>13961939.721613551</v>
      </c>
      <c r="K43">
        <f t="shared" si="6"/>
        <v>11.163019224651185</v>
      </c>
      <c r="L43">
        <f t="shared" si="7"/>
        <v>4.317317465222842E-6</v>
      </c>
      <c r="M43">
        <f t="shared" si="7"/>
        <v>0.7504355192342681</v>
      </c>
    </row>
    <row r="44" spans="1:13">
      <c r="A44" s="12">
        <v>7.53</v>
      </c>
      <c r="B44" s="10">
        <v>11003000</v>
      </c>
      <c r="C44" s="11">
        <v>46.37</v>
      </c>
      <c r="E44" s="5">
        <f t="shared" si="1"/>
        <v>14231189.313382126</v>
      </c>
      <c r="F44" s="5">
        <f t="shared" si="2"/>
        <v>44879436.390255526</v>
      </c>
      <c r="H44" s="1">
        <f t="shared" si="3"/>
        <v>12930964.301390326</v>
      </c>
      <c r="I44" s="5">
        <f t="shared" si="4"/>
        <v>4100385.7396397223</v>
      </c>
      <c r="J44">
        <f t="shared" si="5"/>
        <v>13565507.767041814</v>
      </c>
      <c r="K44">
        <f t="shared" si="6"/>
        <v>17.593728567614196</v>
      </c>
      <c r="L44">
        <f t="shared" si="7"/>
        <v>0.23289173562135904</v>
      </c>
      <c r="M44">
        <f t="shared" si="7"/>
        <v>0.62057950037493648</v>
      </c>
    </row>
    <row r="45" spans="1:13">
      <c r="A45" s="12">
        <v>4.6900000000000004</v>
      </c>
      <c r="B45" s="10">
        <v>8616500</v>
      </c>
      <c r="C45" s="11">
        <v>47.99</v>
      </c>
      <c r="E45" s="5">
        <f t="shared" si="1"/>
        <v>14231189.313382126</v>
      </c>
      <c r="F45" s="5">
        <f t="shared" si="2"/>
        <v>27952796.370557558</v>
      </c>
      <c r="H45" s="1">
        <f t="shared" si="3"/>
        <v>11301787.169992626</v>
      </c>
      <c r="I45" s="5">
        <f t="shared" si="4"/>
        <v>5753909.9367220169</v>
      </c>
      <c r="J45">
        <f t="shared" si="5"/>
        <v>12682187.224438783</v>
      </c>
      <c r="K45">
        <f t="shared" si="6"/>
        <v>26.98132916995883</v>
      </c>
      <c r="L45">
        <f t="shared" si="7"/>
        <v>0.47184903666671885</v>
      </c>
      <c r="M45">
        <f t="shared" si="7"/>
        <v>0.43777184476018277</v>
      </c>
    </row>
    <row r="46" spans="1:13">
      <c r="A46" s="12">
        <v>2.92</v>
      </c>
      <c r="B46" s="10">
        <v>6695800</v>
      </c>
      <c r="C46" s="11">
        <v>49.6</v>
      </c>
      <c r="E46" s="5">
        <f t="shared" si="1"/>
        <v>14231189.313382126</v>
      </c>
      <c r="F46" s="5">
        <f t="shared" si="2"/>
        <v>17403446.78081622</v>
      </c>
      <c r="H46" s="1">
        <f t="shared" si="3"/>
        <v>8528462.2662549485</v>
      </c>
      <c r="I46" s="5">
        <f t="shared" si="4"/>
        <v>6973915.144033202</v>
      </c>
      <c r="J46">
        <f t="shared" si="5"/>
        <v>11016812.654443668</v>
      </c>
      <c r="K46">
        <f t="shared" si="6"/>
        <v>39.273637799037303</v>
      </c>
      <c r="L46">
        <f t="shared" si="7"/>
        <v>0.6453317982083796</v>
      </c>
      <c r="M46">
        <f t="shared" si="7"/>
        <v>0.20819278630973181</v>
      </c>
    </row>
    <row r="47" spans="1:13">
      <c r="A47" s="12">
        <v>1.82</v>
      </c>
      <c r="B47" s="10">
        <v>5156600</v>
      </c>
      <c r="C47" s="11">
        <v>51.25</v>
      </c>
      <c r="E47" s="5">
        <f t="shared" si="1"/>
        <v>14231189.313382126</v>
      </c>
      <c r="F47" s="5">
        <f t="shared" si="2"/>
        <v>10847353.815440247</v>
      </c>
      <c r="H47" s="1">
        <f t="shared" si="3"/>
        <v>5229721.4330476047</v>
      </c>
      <c r="I47" s="5">
        <f t="shared" si="4"/>
        <v>6861134.7095560692</v>
      </c>
      <c r="J47">
        <f t="shared" si="5"/>
        <v>8627001.5515213944</v>
      </c>
      <c r="K47">
        <f t="shared" si="6"/>
        <v>52.684481157486189</v>
      </c>
      <c r="L47">
        <f t="shared" si="7"/>
        <v>0.67300189107578523</v>
      </c>
      <c r="M47">
        <f t="shared" si="7"/>
        <v>2.7989876243632961E-2</v>
      </c>
    </row>
    <row r="48" spans="1:13">
      <c r="A48" s="12">
        <v>1.1299999999999999</v>
      </c>
      <c r="B48" s="10">
        <v>3918600</v>
      </c>
      <c r="C48" s="11">
        <v>52.93</v>
      </c>
      <c r="E48" s="5">
        <f t="shared" si="1"/>
        <v>14231189.313382126</v>
      </c>
      <c r="F48" s="5">
        <f t="shared" si="2"/>
        <v>6734895.5007953169</v>
      </c>
      <c r="H48" s="1">
        <f t="shared" si="3"/>
        <v>2604064.1502066371</v>
      </c>
      <c r="I48" s="5">
        <f t="shared" si="4"/>
        <v>5502524.8574986719</v>
      </c>
      <c r="J48">
        <f t="shared" si="5"/>
        <v>6087604.6114857197</v>
      </c>
      <c r="K48">
        <f t="shared" si="6"/>
        <v>64.674195552321947</v>
      </c>
      <c r="L48">
        <f t="shared" si="7"/>
        <v>0.55351518692536106</v>
      </c>
      <c r="M48">
        <f t="shared" si="7"/>
        <v>0.22188164655813239</v>
      </c>
    </row>
    <row r="49" spans="1:13">
      <c r="A49" s="12">
        <v>0.70699999999999996</v>
      </c>
      <c r="B49" s="10">
        <v>2938700</v>
      </c>
      <c r="C49" s="11">
        <v>54.61</v>
      </c>
      <c r="E49" s="5">
        <f t="shared" si="1"/>
        <v>14231189.313382126</v>
      </c>
      <c r="F49" s="5">
        <f t="shared" si="2"/>
        <v>4213779.7513825567</v>
      </c>
      <c r="H49" s="1">
        <f t="shared" si="3"/>
        <v>1147108.4800369169</v>
      </c>
      <c r="I49" s="5">
        <f t="shared" si="4"/>
        <v>3874127.0084263864</v>
      </c>
      <c r="J49">
        <f t="shared" si="5"/>
        <v>4040385.8655320765</v>
      </c>
      <c r="K49">
        <f t="shared" si="6"/>
        <v>73.506257534303558</v>
      </c>
      <c r="L49">
        <f t="shared" si="7"/>
        <v>0.37488885069318967</v>
      </c>
      <c r="M49">
        <f t="shared" si="7"/>
        <v>0.34602192884643029</v>
      </c>
    </row>
    <row r="50" spans="1:13">
      <c r="A50" s="12">
        <v>0.441</v>
      </c>
      <c r="B50" s="10">
        <v>2179900</v>
      </c>
      <c r="C50" s="11">
        <v>56.32</v>
      </c>
      <c r="E50" s="5">
        <f t="shared" si="1"/>
        <v>14231189.313382126</v>
      </c>
      <c r="F50" s="5">
        <f t="shared" si="2"/>
        <v>2628397.2706643674</v>
      </c>
      <c r="H50" s="1">
        <f t="shared" si="3"/>
        <v>469432.86436709011</v>
      </c>
      <c r="I50" s="5">
        <f t="shared" si="4"/>
        <v>2541696.4312410331</v>
      </c>
      <c r="J50">
        <f t="shared" si="5"/>
        <v>2584683.338966554</v>
      </c>
      <c r="K50">
        <f t="shared" si="6"/>
        <v>79.535805210278099</v>
      </c>
      <c r="L50">
        <f t="shared" si="7"/>
        <v>0.18568894856027984</v>
      </c>
      <c r="M50">
        <f t="shared" si="7"/>
        <v>0.41221245046658556</v>
      </c>
    </row>
    <row r="51" spans="1:13">
      <c r="A51" s="12">
        <v>0.27400000000000002</v>
      </c>
      <c r="B51" s="10">
        <v>1613500</v>
      </c>
      <c r="C51" s="11">
        <v>58.02</v>
      </c>
      <c r="E51" s="5">
        <f t="shared" si="1"/>
        <v>14231189.313382126</v>
      </c>
      <c r="F51" s="5">
        <f t="shared" si="2"/>
        <v>1633063.1568300151</v>
      </c>
      <c r="H51" s="1">
        <f t="shared" si="3"/>
        <v>184962.31503531302</v>
      </c>
      <c r="I51" s="5">
        <f t="shared" si="4"/>
        <v>1611838.2869027967</v>
      </c>
      <c r="J51">
        <f t="shared" si="5"/>
        <v>1622416.0135763467</v>
      </c>
      <c r="K51">
        <f t="shared" si="6"/>
        <v>83.453805148546408</v>
      </c>
      <c r="L51">
        <f t="shared" si="7"/>
        <v>5.5258838403140272E-3</v>
      </c>
      <c r="M51">
        <f t="shared" si="7"/>
        <v>0.43836272231207174</v>
      </c>
    </row>
    <row r="52" spans="1:13">
      <c r="A52" s="12">
        <v>0.17100000000000001</v>
      </c>
      <c r="B52" s="10">
        <v>1180700</v>
      </c>
      <c r="C52" s="11">
        <v>59.71</v>
      </c>
      <c r="E52" s="5">
        <f t="shared" si="1"/>
        <v>14231189.313382126</v>
      </c>
      <c r="F52" s="5">
        <f t="shared" si="2"/>
        <v>1019174.451890265</v>
      </c>
      <c r="H52" s="1">
        <f t="shared" si="3"/>
        <v>72616.305500202187</v>
      </c>
      <c r="I52" s="5">
        <f t="shared" si="4"/>
        <v>1013973.9952223974</v>
      </c>
      <c r="J52">
        <f t="shared" si="5"/>
        <v>1016570.8980743886</v>
      </c>
      <c r="K52">
        <f t="shared" si="6"/>
        <v>85.90372465166233</v>
      </c>
      <c r="L52">
        <f t="shared" si="7"/>
        <v>0.1390099957022202</v>
      </c>
      <c r="M52">
        <f t="shared" si="7"/>
        <v>0.43868237567681007</v>
      </c>
    </row>
    <row r="53" spans="1:13">
      <c r="A53" s="12">
        <v>0.107</v>
      </c>
      <c r="B53" s="10">
        <v>854480</v>
      </c>
      <c r="C53" s="11">
        <v>61.38</v>
      </c>
      <c r="E53" s="5">
        <f t="shared" si="1"/>
        <v>14231189.313382126</v>
      </c>
      <c r="F53" s="5">
        <f t="shared" si="2"/>
        <v>637729.04299566278</v>
      </c>
      <c r="H53" s="1">
        <f t="shared" si="3"/>
        <v>28520.685123155788</v>
      </c>
      <c r="I53" s="5">
        <f t="shared" si="4"/>
        <v>636450.97207490937</v>
      </c>
      <c r="J53">
        <f t="shared" si="5"/>
        <v>637089.68704177847</v>
      </c>
      <c r="K53">
        <f t="shared" si="6"/>
        <v>87.434174130777237</v>
      </c>
      <c r="L53">
        <f t="shared" si="7"/>
        <v>0.25441240632691409</v>
      </c>
      <c r="M53">
        <f t="shared" si="7"/>
        <v>0.42447334849751112</v>
      </c>
    </row>
    <row r="54" spans="1:13">
      <c r="A54" s="12">
        <v>6.6400000000000001E-2</v>
      </c>
      <c r="B54" s="10">
        <v>612620</v>
      </c>
      <c r="C54" s="11">
        <v>63.03</v>
      </c>
      <c r="E54" s="5">
        <f t="shared" si="1"/>
        <v>14231189.313382126</v>
      </c>
      <c r="F54" s="5">
        <f t="shared" si="2"/>
        <v>395749.61172814964</v>
      </c>
      <c r="H54" s="1">
        <f t="shared" si="3"/>
        <v>10996.74312955578</v>
      </c>
      <c r="I54" s="5">
        <f t="shared" si="4"/>
        <v>395443.80757306726</v>
      </c>
      <c r="J54">
        <f t="shared" si="5"/>
        <v>395596.68010151765</v>
      </c>
      <c r="K54">
        <f t="shared" si="6"/>
        <v>88.40709446261863</v>
      </c>
      <c r="L54">
        <f t="shared" si="7"/>
        <v>0.35425438264908482</v>
      </c>
      <c r="M54">
        <f t="shared" si="7"/>
        <v>0.40261929974010202</v>
      </c>
    </row>
    <row r="55" spans="1:13">
      <c r="A55" s="12">
        <v>4.1399999999999999E-2</v>
      </c>
      <c r="B55" s="10">
        <v>436130</v>
      </c>
      <c r="C55" s="11">
        <v>64.64</v>
      </c>
      <c r="E55" s="5">
        <f t="shared" si="1"/>
        <v>14231189.313382126</v>
      </c>
      <c r="F55" s="5">
        <f t="shared" si="2"/>
        <v>246747.49887869571</v>
      </c>
      <c r="H55" s="1">
        <f t="shared" si="3"/>
        <v>4276.946156435708</v>
      </c>
      <c r="I55" s="5">
        <f t="shared" si="4"/>
        <v>246673.34304085947</v>
      </c>
      <c r="J55">
        <f t="shared" si="5"/>
        <v>246710.41817357164</v>
      </c>
      <c r="K55">
        <f t="shared" si="6"/>
        <v>89.006676565295678</v>
      </c>
      <c r="L55">
        <f t="shared" si="7"/>
        <v>0.43431908336144809</v>
      </c>
      <c r="M55">
        <f t="shared" si="7"/>
        <v>0.37695972409182671</v>
      </c>
    </row>
    <row r="56" spans="1:13">
      <c r="A56" s="12">
        <v>2.58E-2</v>
      </c>
      <c r="B56" s="10">
        <v>310870</v>
      </c>
      <c r="C56" s="11">
        <v>66.180000000000007</v>
      </c>
      <c r="E56" s="5">
        <f t="shared" si="1"/>
        <v>14231189.313382126</v>
      </c>
      <c r="F56" s="5">
        <f t="shared" si="2"/>
        <v>153770.18046063645</v>
      </c>
      <c r="H56" s="1">
        <f t="shared" si="3"/>
        <v>1661.3163934426195</v>
      </c>
      <c r="I56" s="5">
        <f t="shared" si="4"/>
        <v>153752.22968252533</v>
      </c>
      <c r="J56">
        <f t="shared" si="5"/>
        <v>153761.20480962403</v>
      </c>
      <c r="K56">
        <f t="shared" si="6"/>
        <v>89.380934417304331</v>
      </c>
      <c r="L56">
        <f t="shared" si="7"/>
        <v>0.50538422874634403</v>
      </c>
      <c r="M56">
        <f t="shared" si="7"/>
        <v>0.3505732006241209</v>
      </c>
    </row>
    <row r="57" spans="1:13">
      <c r="A57" s="12">
        <v>1.61E-2</v>
      </c>
      <c r="B57" s="10">
        <v>218530</v>
      </c>
      <c r="C57" s="11">
        <v>67.72</v>
      </c>
      <c r="E57" s="5">
        <f t="shared" si="1"/>
        <v>14231189.313382126</v>
      </c>
      <c r="F57" s="5">
        <f t="shared" si="2"/>
        <v>95957.36067504833</v>
      </c>
      <c r="H57" s="1">
        <f t="shared" si="3"/>
        <v>646.98713885242455</v>
      </c>
      <c r="I57" s="5">
        <f t="shared" si="4"/>
        <v>95952.998202111747</v>
      </c>
      <c r="J57">
        <f t="shared" si="5"/>
        <v>95955.179413788297</v>
      </c>
      <c r="K57">
        <f t="shared" si="6"/>
        <v>89.613674701374819</v>
      </c>
      <c r="L57">
        <f t="shared" si="7"/>
        <v>0.56090614829182128</v>
      </c>
      <c r="M57">
        <f t="shared" si="7"/>
        <v>0.32329702748633815</v>
      </c>
    </row>
    <row r="58" spans="1:13">
      <c r="A58" s="12">
        <v>0.01</v>
      </c>
      <c r="B58" s="10">
        <v>151510</v>
      </c>
      <c r="C58" s="11">
        <v>69.25</v>
      </c>
      <c r="E58" s="5">
        <f t="shared" si="1"/>
        <v>14231189.313382126</v>
      </c>
      <c r="F58" s="5">
        <f t="shared" si="2"/>
        <v>59600.845139781573</v>
      </c>
      <c r="H58" s="1">
        <f t="shared" si="3"/>
        <v>249.60657599434745</v>
      </c>
      <c r="I58" s="5">
        <f t="shared" si="4"/>
        <v>59599.799776491542</v>
      </c>
      <c r="J58">
        <f t="shared" si="5"/>
        <v>59600.322455844653</v>
      </c>
      <c r="K58">
        <f t="shared" si="6"/>
        <v>89.760044164853966</v>
      </c>
      <c r="L58">
        <f t="shared" si="7"/>
        <v>0.60662449702432408</v>
      </c>
      <c r="M58">
        <f t="shared" si="7"/>
        <v>0.29617392295818001</v>
      </c>
    </row>
    <row r="59" spans="1:13">
      <c r="A59" s="12">
        <v>2.5</v>
      </c>
      <c r="B59" s="10">
        <v>7105600</v>
      </c>
      <c r="C59" s="11">
        <v>48.26</v>
      </c>
      <c r="E59" s="5">
        <f t="shared" si="1"/>
        <v>14231189.313382126</v>
      </c>
      <c r="F59" s="5">
        <f t="shared" si="2"/>
        <v>14900211.284945393</v>
      </c>
      <c r="H59" s="1">
        <f t="shared" si="3"/>
        <v>7442251.0897073662</v>
      </c>
      <c r="I59" s="5">
        <f t="shared" si="4"/>
        <v>7108092.7746547796</v>
      </c>
      <c r="J59">
        <f t="shared" si="5"/>
        <v>10291359.685452159</v>
      </c>
      <c r="K59">
        <f t="shared" si="6"/>
        <v>43.684395612655244</v>
      </c>
      <c r="L59">
        <f t="shared" si="7"/>
        <v>0.44834492308209856</v>
      </c>
      <c r="M59">
        <f t="shared" si="7"/>
        <v>9.48115289545121E-2</v>
      </c>
    </row>
    <row r="60" spans="1:13">
      <c r="A60" s="12">
        <v>1.56</v>
      </c>
      <c r="B60" s="10">
        <v>5317600</v>
      </c>
      <c r="C60" s="11">
        <v>53.85</v>
      </c>
      <c r="E60" s="5">
        <f t="shared" si="1"/>
        <v>14231189.313382126</v>
      </c>
      <c r="F60" s="5">
        <f t="shared" si="2"/>
        <v>9297731.8418059256</v>
      </c>
      <c r="H60" s="1">
        <f t="shared" si="3"/>
        <v>4257313.2623125417</v>
      </c>
      <c r="I60" s="5">
        <f t="shared" si="4"/>
        <v>6516280.7481630184</v>
      </c>
      <c r="J60">
        <f t="shared" si="5"/>
        <v>7783741.4526911313</v>
      </c>
      <c r="K60">
        <f t="shared" si="6"/>
        <v>56.842015476760537</v>
      </c>
      <c r="L60">
        <f t="shared" si="7"/>
        <v>0.46376964282592359</v>
      </c>
      <c r="M60">
        <f t="shared" si="7"/>
        <v>5.5562032994624609E-2</v>
      </c>
    </row>
    <row r="61" spans="1:13">
      <c r="A61" s="12">
        <v>0.97</v>
      </c>
      <c r="B61" s="10">
        <v>3992000</v>
      </c>
      <c r="C61" s="11">
        <v>56.22</v>
      </c>
      <c r="E61" s="5">
        <f t="shared" si="1"/>
        <v>14231189.313382126</v>
      </c>
      <c r="F61" s="5">
        <f t="shared" si="2"/>
        <v>5781281.9785588123</v>
      </c>
      <c r="H61" s="1">
        <f t="shared" si="3"/>
        <v>2015902.7306435865</v>
      </c>
      <c r="I61" s="5">
        <f t="shared" si="4"/>
        <v>4962341.1387909018</v>
      </c>
      <c r="J61">
        <f t="shared" si="5"/>
        <v>5356182.7262662398</v>
      </c>
      <c r="K61">
        <f t="shared" si="6"/>
        <v>67.891030899787239</v>
      </c>
      <c r="L61">
        <f t="shared" si="7"/>
        <v>0.34172913984625247</v>
      </c>
      <c r="M61">
        <f t="shared" si="7"/>
        <v>0.20759571148678835</v>
      </c>
    </row>
    <row r="62" spans="1:13">
      <c r="A62" s="12">
        <v>0.60499999999999998</v>
      </c>
      <c r="B62" s="10">
        <v>2997500</v>
      </c>
      <c r="C62" s="11">
        <v>57.67</v>
      </c>
      <c r="E62" s="5">
        <f t="shared" si="1"/>
        <v>14231189.313382126</v>
      </c>
      <c r="F62" s="5">
        <f t="shared" si="2"/>
        <v>3605851.1309567848</v>
      </c>
      <c r="H62" s="1">
        <f t="shared" si="3"/>
        <v>858521.63811935741</v>
      </c>
      <c r="I62" s="5">
        <f t="shared" si="4"/>
        <v>3388321.7908859202</v>
      </c>
      <c r="J62">
        <f t="shared" si="5"/>
        <v>3495394.6789613781</v>
      </c>
      <c r="K62">
        <f t="shared" si="6"/>
        <v>75.781814146349404</v>
      </c>
      <c r="L62">
        <f t="shared" si="7"/>
        <v>0.16610331241413781</v>
      </c>
      <c r="M62">
        <f t="shared" si="7"/>
        <v>0.31405954822870474</v>
      </c>
    </row>
    <row r="63" spans="1:13">
      <c r="A63" s="12">
        <v>0.37650000000000006</v>
      </c>
      <c r="B63" s="10">
        <v>2221000</v>
      </c>
      <c r="C63" s="11">
        <v>58.96</v>
      </c>
      <c r="E63" s="5">
        <f t="shared" si="1"/>
        <v>14231189.313382126</v>
      </c>
      <c r="F63" s="5">
        <f t="shared" si="2"/>
        <v>2243971.8195127766</v>
      </c>
      <c r="H63" s="1">
        <f t="shared" si="3"/>
        <v>345245.33113405434</v>
      </c>
      <c r="I63" s="5">
        <f t="shared" si="4"/>
        <v>2189533.5869221473</v>
      </c>
      <c r="J63">
        <f t="shared" si="5"/>
        <v>2216585.5875490187</v>
      </c>
      <c r="K63">
        <f t="shared" si="6"/>
        <v>81.039386316635898</v>
      </c>
      <c r="L63">
        <f t="shared" si="7"/>
        <v>1.9875787712657932E-3</v>
      </c>
      <c r="M63">
        <f t="shared" si="7"/>
        <v>0.37448077199178931</v>
      </c>
    </row>
    <row r="64" spans="1:13">
      <c r="A64" s="12">
        <v>0.23450000000000004</v>
      </c>
      <c r="B64" s="10">
        <v>1623000</v>
      </c>
      <c r="C64" s="11">
        <v>60.3</v>
      </c>
      <c r="E64" s="5">
        <f t="shared" si="1"/>
        <v>14231189.313382126</v>
      </c>
      <c r="F64" s="5">
        <f t="shared" si="2"/>
        <v>1397639.818527878</v>
      </c>
      <c r="H64" s="1">
        <f t="shared" si="3"/>
        <v>135950.42793375233</v>
      </c>
      <c r="I64" s="5">
        <f t="shared" si="4"/>
        <v>1384288.1774779314</v>
      </c>
      <c r="J64">
        <f t="shared" si="5"/>
        <v>1390947.9778771538</v>
      </c>
      <c r="K64">
        <f t="shared" si="6"/>
        <v>84.390989831296054</v>
      </c>
      <c r="L64">
        <f t="shared" si="7"/>
        <v>0.14297721634186458</v>
      </c>
      <c r="M64">
        <f t="shared" si="7"/>
        <v>0.39951890267489315</v>
      </c>
    </row>
    <row r="65" spans="1:13">
      <c r="A65" s="12">
        <v>0.14599999999999999</v>
      </c>
      <c r="B65" s="10">
        <v>1174600</v>
      </c>
      <c r="C65" s="11">
        <v>61.79</v>
      </c>
      <c r="E65" s="5">
        <f t="shared" si="1"/>
        <v>14231189.313382126</v>
      </c>
      <c r="F65" s="5">
        <f t="shared" si="2"/>
        <v>870172.33904081094</v>
      </c>
      <c r="H65" s="1">
        <f t="shared" si="3"/>
        <v>53008.883207819817</v>
      </c>
      <c r="I65" s="5">
        <f t="shared" si="4"/>
        <v>866931.08752801479</v>
      </c>
      <c r="J65">
        <f t="shared" si="5"/>
        <v>868550.20132485533</v>
      </c>
      <c r="K65">
        <f t="shared" si="6"/>
        <v>86.500980655464645</v>
      </c>
      <c r="L65">
        <f t="shared" si="7"/>
        <v>0.26055661388995799</v>
      </c>
      <c r="M65">
        <f t="shared" si="7"/>
        <v>0.39991876768837425</v>
      </c>
    </row>
    <row r="66" spans="1:13">
      <c r="A66" s="12">
        <v>9.1000000000000011E-2</v>
      </c>
      <c r="B66" s="10">
        <v>846580</v>
      </c>
      <c r="C66" s="11">
        <v>63.3</v>
      </c>
      <c r="E66" s="5">
        <f t="shared" si="1"/>
        <v>14231189.313382126</v>
      </c>
      <c r="F66" s="5">
        <f t="shared" si="2"/>
        <v>542367.69077201234</v>
      </c>
      <c r="H66" s="1">
        <f t="shared" si="3"/>
        <v>20640.303814522762</v>
      </c>
      <c r="I66" s="5">
        <f t="shared" si="4"/>
        <v>541581.06404179323</v>
      </c>
      <c r="J66">
        <f t="shared" si="5"/>
        <v>541974.23469220079</v>
      </c>
      <c r="K66">
        <f t="shared" si="6"/>
        <v>87.817445418324709</v>
      </c>
      <c r="L66">
        <f t="shared" ref="L66:M81" si="8">ABS((J66-B66)/B66)</f>
        <v>0.35980741962696877</v>
      </c>
      <c r="M66">
        <f t="shared" si="8"/>
        <v>0.38732141261176484</v>
      </c>
    </row>
    <row r="67" spans="1:13">
      <c r="A67" s="12">
        <v>5.6499999999999995E-2</v>
      </c>
      <c r="B67" s="10">
        <v>604610</v>
      </c>
      <c r="C67" s="11">
        <v>64.77</v>
      </c>
      <c r="E67" s="5">
        <f t="shared" ref="E67:E96" si="9">$P$1</f>
        <v>14231189.313382126</v>
      </c>
      <c r="F67" s="5">
        <f t="shared" ref="F67:F96" si="10">A67*$P$2</f>
        <v>336744.77503976587</v>
      </c>
      <c r="H67" s="1">
        <f t="shared" ref="H67:H96" si="11">E67*F67^2/(E67^2+F67^2)</f>
        <v>7963.7466868934143</v>
      </c>
      <c r="I67" s="5">
        <f t="shared" ref="I67:I96" si="12">E67^2*F67/(E67^2+F67^2)</f>
        <v>336556.33329905837</v>
      </c>
      <c r="J67">
        <f t="shared" ref="J67:J96" si="13">(H67^2+I67^2)^0.5</f>
        <v>336650.54098426731</v>
      </c>
      <c r="K67">
        <f t="shared" ref="K67:K96" si="14">DEGREES(ATAN(I67/H67))</f>
        <v>88.644494554876715</v>
      </c>
      <c r="L67">
        <f t="shared" si="8"/>
        <v>0.4431938919563565</v>
      </c>
      <c r="M67">
        <f t="shared" si="8"/>
        <v>0.3686042080419441</v>
      </c>
    </row>
    <row r="68" spans="1:13">
      <c r="A68" s="12">
        <v>3.5349999999999999E-2</v>
      </c>
      <c r="B68" s="10">
        <v>427630</v>
      </c>
      <c r="C68" s="11">
        <v>66.19</v>
      </c>
      <c r="E68" s="5">
        <f t="shared" si="9"/>
        <v>14231189.313382126</v>
      </c>
      <c r="F68" s="5">
        <f t="shared" si="10"/>
        <v>210688.98756912784</v>
      </c>
      <c r="H68" s="1">
        <f t="shared" si="11"/>
        <v>3118.5111280871001</v>
      </c>
      <c r="I68" s="5">
        <f t="shared" si="12"/>
        <v>210642.81883805196</v>
      </c>
      <c r="J68">
        <f t="shared" si="13"/>
        <v>210665.90193881965</v>
      </c>
      <c r="K68">
        <f t="shared" si="14"/>
        <v>89.151813128426696</v>
      </c>
      <c r="L68">
        <f t="shared" si="8"/>
        <v>0.50736407188733335</v>
      </c>
      <c r="M68">
        <f t="shared" si="8"/>
        <v>0.34690758616749812</v>
      </c>
    </row>
    <row r="69" spans="1:13">
      <c r="A69" s="12">
        <v>2.205E-2</v>
      </c>
      <c r="B69" s="10">
        <v>300250</v>
      </c>
      <c r="C69" s="11">
        <v>67.58</v>
      </c>
      <c r="E69" s="5">
        <f t="shared" si="9"/>
        <v>14231189.313382126</v>
      </c>
      <c r="F69" s="5">
        <f t="shared" si="10"/>
        <v>131419.86353321836</v>
      </c>
      <c r="H69" s="1">
        <f t="shared" si="11"/>
        <v>1213.5112122924306</v>
      </c>
      <c r="I69" s="5">
        <f t="shared" si="12"/>
        <v>131408.65719800605</v>
      </c>
      <c r="J69">
        <f t="shared" si="13"/>
        <v>131414.26024615986</v>
      </c>
      <c r="K69">
        <f t="shared" si="14"/>
        <v>89.470909329762009</v>
      </c>
      <c r="L69">
        <f t="shared" si="8"/>
        <v>0.56231720151154085</v>
      </c>
      <c r="M69">
        <f t="shared" si="8"/>
        <v>0.32392585572302474</v>
      </c>
    </row>
    <row r="70" spans="1:13">
      <c r="A70" s="12">
        <v>1.3700000000000002E-2</v>
      </c>
      <c r="B70" s="10">
        <v>208960</v>
      </c>
      <c r="C70" s="11">
        <v>68.959999999999994</v>
      </c>
      <c r="E70" s="5">
        <f t="shared" si="9"/>
        <v>14231189.313382126</v>
      </c>
      <c r="F70" s="5">
        <f t="shared" si="10"/>
        <v>81653.157841500768</v>
      </c>
      <c r="H70" s="1">
        <f t="shared" si="11"/>
        <v>468.47937712892923</v>
      </c>
      <c r="I70" s="5">
        <f t="shared" si="12"/>
        <v>81650.469884810431</v>
      </c>
      <c r="J70">
        <f t="shared" si="13"/>
        <v>81651.81385209474</v>
      </c>
      <c r="K70">
        <f t="shared" si="14"/>
        <v>89.671262191209351</v>
      </c>
      <c r="L70">
        <f t="shared" si="8"/>
        <v>0.60924667949801525</v>
      </c>
      <c r="M70">
        <f t="shared" si="8"/>
        <v>0.3003373287588364</v>
      </c>
    </row>
    <row r="71" spans="1:13">
      <c r="A71" s="12">
        <v>8.5500000000000003E-3</v>
      </c>
      <c r="B71" s="10">
        <v>143860</v>
      </c>
      <c r="C71" s="11">
        <v>70.34</v>
      </c>
      <c r="E71" s="5">
        <f t="shared" si="9"/>
        <v>14231189.313382126</v>
      </c>
      <c r="F71" s="5">
        <f t="shared" si="10"/>
        <v>50958.722594513245</v>
      </c>
      <c r="H71" s="1">
        <f t="shared" si="11"/>
        <v>182.46950804557491</v>
      </c>
      <c r="I71" s="5">
        <f t="shared" si="12"/>
        <v>50958.069211803078</v>
      </c>
      <c r="J71">
        <f t="shared" si="13"/>
        <v>50958.395902110962</v>
      </c>
      <c r="K71">
        <f t="shared" si="14"/>
        <v>89.794837438319831</v>
      </c>
      <c r="L71">
        <f t="shared" si="8"/>
        <v>0.64577786805150172</v>
      </c>
      <c r="M71">
        <f t="shared" si="8"/>
        <v>0.27658284672049799</v>
      </c>
    </row>
    <row r="72" spans="1:13">
      <c r="A72" s="12">
        <v>5.3500000000000006E-3</v>
      </c>
      <c r="B72" s="10">
        <v>97895</v>
      </c>
      <c r="C72" s="11">
        <v>71.73</v>
      </c>
      <c r="E72" s="5">
        <f t="shared" si="9"/>
        <v>14231189.313382126</v>
      </c>
      <c r="F72" s="5">
        <f t="shared" si="10"/>
        <v>31886.452149783145</v>
      </c>
      <c r="H72" s="1">
        <f t="shared" si="11"/>
        <v>71.444536641564412</v>
      </c>
      <c r="I72" s="5">
        <f t="shared" si="12"/>
        <v>31886.292070906475</v>
      </c>
      <c r="J72">
        <f t="shared" si="13"/>
        <v>31886.372110244356</v>
      </c>
      <c r="K72">
        <f t="shared" si="14"/>
        <v>89.871623092468951</v>
      </c>
      <c r="L72">
        <f t="shared" si="8"/>
        <v>0.67427987016451962</v>
      </c>
      <c r="M72">
        <f t="shared" si="8"/>
        <v>0.25291542022123165</v>
      </c>
    </row>
    <row r="73" spans="1:13">
      <c r="A73" s="12">
        <v>3.32E-3</v>
      </c>
      <c r="B73" s="10">
        <v>65840</v>
      </c>
      <c r="C73" s="11">
        <v>73.12</v>
      </c>
      <c r="E73" s="5">
        <f t="shared" si="9"/>
        <v>14231189.313382126</v>
      </c>
      <c r="F73" s="5">
        <f t="shared" si="10"/>
        <v>19787.480586407481</v>
      </c>
      <c r="H73" s="1">
        <f t="shared" si="11"/>
        <v>27.513064605154415</v>
      </c>
      <c r="I73" s="5">
        <f t="shared" si="12"/>
        <v>19787.442331401537</v>
      </c>
      <c r="J73">
        <f t="shared" si="13"/>
        <v>19787.461458895261</v>
      </c>
      <c r="K73">
        <f t="shared" si="14"/>
        <v>89.920334248303845</v>
      </c>
      <c r="L73">
        <f t="shared" si="8"/>
        <v>0.69946139946999908</v>
      </c>
      <c r="M73">
        <f t="shared" si="8"/>
        <v>0.22976387101071991</v>
      </c>
    </row>
    <row r="74" spans="1:13">
      <c r="A74" s="12">
        <v>2.0700000000000002E-3</v>
      </c>
      <c r="B74" s="10">
        <v>43969</v>
      </c>
      <c r="C74" s="11">
        <v>74.53</v>
      </c>
      <c r="E74" s="5">
        <f t="shared" si="9"/>
        <v>14231189.313382126</v>
      </c>
      <c r="F74" s="5">
        <f t="shared" si="10"/>
        <v>12337.374943934787</v>
      </c>
      <c r="H74" s="1">
        <f t="shared" si="11"/>
        <v>10.695571730520076</v>
      </c>
      <c r="I74" s="5">
        <f t="shared" si="12"/>
        <v>12337.365671675401</v>
      </c>
      <c r="J74">
        <f t="shared" si="13"/>
        <v>12337.370307804224</v>
      </c>
      <c r="K74">
        <f t="shared" si="14"/>
        <v>89.950328864165556</v>
      </c>
      <c r="L74">
        <f t="shared" si="8"/>
        <v>0.71940753012794867</v>
      </c>
      <c r="M74">
        <f t="shared" si="8"/>
        <v>0.20690096423139079</v>
      </c>
    </row>
    <row r="75" spans="1:13">
      <c r="A75" s="12">
        <v>1.2900000000000001E-3</v>
      </c>
      <c r="B75" s="10">
        <v>29540</v>
      </c>
      <c r="C75" s="11">
        <v>75.900000000000006</v>
      </c>
      <c r="E75" s="5">
        <f t="shared" si="9"/>
        <v>14231189.313382126</v>
      </c>
      <c r="F75" s="5">
        <f t="shared" si="10"/>
        <v>7688.5090230318237</v>
      </c>
      <c r="H75" s="1">
        <f t="shared" si="11"/>
        <v>4.1537746734776659</v>
      </c>
      <c r="I75" s="5">
        <f t="shared" si="12"/>
        <v>7688.5067789232426</v>
      </c>
      <c r="J75">
        <f t="shared" si="13"/>
        <v>7688.5079009774508</v>
      </c>
      <c r="K75">
        <f t="shared" si="14"/>
        <v>89.969045519302142</v>
      </c>
      <c r="L75">
        <f t="shared" si="8"/>
        <v>0.73972552806440595</v>
      </c>
      <c r="M75">
        <f t="shared" si="8"/>
        <v>0.18536291856788056</v>
      </c>
    </row>
    <row r="76" spans="1:13">
      <c r="A76" s="12">
        <v>8.0500000000000005E-4</v>
      </c>
      <c r="B76" s="10">
        <v>19441</v>
      </c>
      <c r="C76" s="11">
        <v>77.3</v>
      </c>
      <c r="E76" s="5">
        <f t="shared" si="9"/>
        <v>14231189.313382126</v>
      </c>
      <c r="F76" s="5">
        <f t="shared" si="10"/>
        <v>4797.8680337524165</v>
      </c>
      <c r="H76" s="1">
        <f t="shared" si="11"/>
        <v>1.6175412009463823</v>
      </c>
      <c r="I76" s="5">
        <f t="shared" si="12"/>
        <v>4797.8674884185693</v>
      </c>
      <c r="J76">
        <f t="shared" si="13"/>
        <v>4797.8677610854847</v>
      </c>
      <c r="K76">
        <f t="shared" si="14"/>
        <v>89.980683443068173</v>
      </c>
      <c r="L76">
        <f t="shared" si="8"/>
        <v>0.75320879784550765</v>
      </c>
      <c r="M76">
        <f t="shared" si="8"/>
        <v>0.16404506394654822</v>
      </c>
    </row>
    <row r="77" spans="1:13">
      <c r="A77" s="12">
        <v>5.0000000000000001E-4</v>
      </c>
      <c r="B77" s="10">
        <v>12772</v>
      </c>
      <c r="C77" s="11">
        <v>78.72</v>
      </c>
      <c r="E77" s="5">
        <f t="shared" si="9"/>
        <v>14231189.313382126</v>
      </c>
      <c r="F77" s="5">
        <f t="shared" si="10"/>
        <v>2980.0422569890789</v>
      </c>
      <c r="H77" s="1">
        <f t="shared" si="11"/>
        <v>0.62402735769101114</v>
      </c>
      <c r="I77" s="5">
        <f t="shared" si="12"/>
        <v>2980.0421263163812</v>
      </c>
      <c r="J77">
        <f t="shared" si="13"/>
        <v>2980.0421916527293</v>
      </c>
      <c r="K77">
        <f t="shared" si="14"/>
        <v>89.988002138272464</v>
      </c>
      <c r="L77">
        <f t="shared" si="8"/>
        <v>0.76667380272058172</v>
      </c>
    </row>
    <row r="78" spans="1:13">
      <c r="A78" s="12">
        <v>0.2</v>
      </c>
      <c r="B78" s="10">
        <v>1493800</v>
      </c>
      <c r="C78" s="11">
        <v>75.489999999999995</v>
      </c>
      <c r="E78" s="5">
        <f t="shared" si="9"/>
        <v>14231189.313382126</v>
      </c>
      <c r="F78" s="5">
        <f t="shared" si="10"/>
        <v>1192016.9027956314</v>
      </c>
      <c r="H78" s="1">
        <f t="shared" si="11"/>
        <v>99148.765315313329</v>
      </c>
      <c r="I78" s="5">
        <f t="shared" si="12"/>
        <v>1183712.1152234476</v>
      </c>
      <c r="J78">
        <f t="shared" si="13"/>
        <v>1187857.2512681477</v>
      </c>
      <c r="K78">
        <f t="shared" si="14"/>
        <v>85.212031644239573</v>
      </c>
      <c r="L78">
        <f t="shared" si="8"/>
        <v>0.20480837376613487</v>
      </c>
    </row>
    <row r="79" spans="1:13">
      <c r="A79" s="12">
        <v>0.12479999999999999</v>
      </c>
      <c r="B79" s="10">
        <v>1098500</v>
      </c>
      <c r="C79" s="11">
        <v>69.97</v>
      </c>
      <c r="E79" s="5">
        <f t="shared" si="9"/>
        <v>14231189.313382126</v>
      </c>
      <c r="F79" s="5">
        <f t="shared" si="10"/>
        <v>743818.54734447401</v>
      </c>
      <c r="H79" s="1">
        <f t="shared" si="11"/>
        <v>38771.090406550189</v>
      </c>
      <c r="I79" s="5">
        <f t="shared" si="12"/>
        <v>741792.10700206039</v>
      </c>
      <c r="J79">
        <f t="shared" si="13"/>
        <v>742804.63613380142</v>
      </c>
      <c r="K79">
        <f t="shared" si="14"/>
        <v>87.008056168206792</v>
      </c>
      <c r="L79">
        <f t="shared" si="8"/>
        <v>0.3238009684717329</v>
      </c>
      <c r="M79">
        <f t="shared" si="8"/>
        <v>0.24350516175799333</v>
      </c>
    </row>
    <row r="80" spans="1:13">
      <c r="A80" s="12">
        <v>7.7600000000000002E-2</v>
      </c>
      <c r="B80" s="10">
        <v>822350</v>
      </c>
      <c r="C80" s="11">
        <v>68.33</v>
      </c>
      <c r="E80" s="5">
        <f t="shared" si="9"/>
        <v>14231189.313382126</v>
      </c>
      <c r="F80" s="5">
        <f t="shared" si="10"/>
        <v>462502.55828470504</v>
      </c>
      <c r="H80" s="1">
        <f t="shared" si="11"/>
        <v>15015.113631971826</v>
      </c>
      <c r="I80" s="5">
        <f t="shared" si="12"/>
        <v>462014.57879720064</v>
      </c>
      <c r="J80">
        <f t="shared" si="13"/>
        <v>462258.50414950261</v>
      </c>
      <c r="K80">
        <f t="shared" si="14"/>
        <v>88.138586989248509</v>
      </c>
      <c r="L80">
        <f t="shared" si="8"/>
        <v>0.43788106749011663</v>
      </c>
      <c r="M80">
        <f t="shared" si="8"/>
        <v>0.28989590208178706</v>
      </c>
    </row>
    <row r="81" spans="1:13">
      <c r="A81" s="12">
        <v>4.8399999999999999E-2</v>
      </c>
      <c r="B81" s="10">
        <v>591330</v>
      </c>
      <c r="C81" s="11">
        <v>68.69</v>
      </c>
      <c r="E81" s="5">
        <f t="shared" si="9"/>
        <v>14231189.313382126</v>
      </c>
      <c r="F81" s="5">
        <f t="shared" si="10"/>
        <v>288468.09047654283</v>
      </c>
      <c r="H81" s="1">
        <f t="shared" si="11"/>
        <v>5844.884828396358</v>
      </c>
      <c r="I81" s="5">
        <f t="shared" si="12"/>
        <v>288349.61388766649</v>
      </c>
      <c r="J81">
        <f t="shared" si="13"/>
        <v>288408.84609842254</v>
      </c>
      <c r="K81">
        <f t="shared" si="14"/>
        <v>88.83876599231418</v>
      </c>
      <c r="L81">
        <f t="shared" si="8"/>
        <v>0.51227090440460898</v>
      </c>
      <c r="M81">
        <f t="shared" si="8"/>
        <v>0.29332895606804749</v>
      </c>
    </row>
    <row r="82" spans="1:13">
      <c r="A82" s="12">
        <v>3.0120000000000001E-2</v>
      </c>
      <c r="B82" s="10">
        <v>417700</v>
      </c>
      <c r="C82" s="11">
        <v>69.47</v>
      </c>
      <c r="E82" s="5">
        <f t="shared" si="9"/>
        <v>14231189.313382126</v>
      </c>
      <c r="F82" s="5">
        <f t="shared" si="10"/>
        <v>179517.74556102211</v>
      </c>
      <c r="H82" s="1">
        <f t="shared" si="11"/>
        <v>2264.1462415997112</v>
      </c>
      <c r="I82" s="5">
        <f t="shared" si="12"/>
        <v>179489.18474154582</v>
      </c>
      <c r="J82">
        <f t="shared" si="13"/>
        <v>179503.46458324449</v>
      </c>
      <c r="K82">
        <f t="shared" si="14"/>
        <v>89.277287130704522</v>
      </c>
      <c r="L82">
        <f t="shared" ref="L82:M101" si="15">ABS((J82-B82)/B82)</f>
        <v>0.57025744653281185</v>
      </c>
      <c r="M82">
        <f t="shared" si="15"/>
        <v>0.2851200105182744</v>
      </c>
    </row>
    <row r="83" spans="1:13">
      <c r="A83" s="12">
        <v>1.8760000000000002E-2</v>
      </c>
      <c r="B83" s="10">
        <v>292130</v>
      </c>
      <c r="C83" s="11">
        <v>70.27</v>
      </c>
      <c r="E83" s="5">
        <f t="shared" si="9"/>
        <v>14231189.313382126</v>
      </c>
      <c r="F83" s="5">
        <f t="shared" si="10"/>
        <v>111811.18548223024</v>
      </c>
      <c r="H83" s="1">
        <f t="shared" si="11"/>
        <v>878.42057703814135</v>
      </c>
      <c r="I83" s="5">
        <f t="shared" si="12"/>
        <v>111804.28393353269</v>
      </c>
      <c r="J83">
        <f t="shared" si="13"/>
        <v>111807.73465463004</v>
      </c>
      <c r="K83">
        <f t="shared" si="14"/>
        <v>89.549849483673384</v>
      </c>
      <c r="L83">
        <f t="shared" si="15"/>
        <v>0.61726719387043427</v>
      </c>
      <c r="M83">
        <f t="shared" si="15"/>
        <v>0.27436814406821386</v>
      </c>
    </row>
    <row r="84" spans="1:13">
      <c r="A84" s="12">
        <v>1.1679999999999999E-2</v>
      </c>
      <c r="B84" s="10">
        <v>202290</v>
      </c>
      <c r="C84" s="11">
        <v>71.260000000000005</v>
      </c>
      <c r="E84" s="5">
        <f t="shared" si="9"/>
        <v>14231189.313382126</v>
      </c>
      <c r="F84" s="5">
        <f t="shared" si="10"/>
        <v>69613.787123264876</v>
      </c>
      <c r="H84" s="1">
        <f t="shared" si="11"/>
        <v>340.51710621348167</v>
      </c>
      <c r="I84" s="5">
        <f t="shared" si="12"/>
        <v>69612.121437788999</v>
      </c>
      <c r="J84">
        <f t="shared" si="13"/>
        <v>69612.954275544907</v>
      </c>
      <c r="K84">
        <f t="shared" si="14"/>
        <v>89.719732181358808</v>
      </c>
      <c r="L84">
        <f t="shared" si="15"/>
        <v>0.65587545466634578</v>
      </c>
      <c r="M84">
        <f t="shared" si="15"/>
        <v>0.25904760288182432</v>
      </c>
    </row>
    <row r="85" spans="1:13">
      <c r="A85" s="12">
        <v>7.28E-3</v>
      </c>
      <c r="B85" s="10">
        <v>139110</v>
      </c>
      <c r="C85" s="11">
        <v>72.3</v>
      </c>
      <c r="E85" s="5">
        <f t="shared" si="9"/>
        <v>14231189.313382126</v>
      </c>
      <c r="F85" s="5">
        <f t="shared" si="10"/>
        <v>43389.415261760987</v>
      </c>
      <c r="H85" s="1">
        <f t="shared" si="11"/>
        <v>132.28858213245704</v>
      </c>
      <c r="I85" s="5">
        <f t="shared" si="12"/>
        <v>43389.011927640546</v>
      </c>
      <c r="J85">
        <f t="shared" si="13"/>
        <v>43389.213594232104</v>
      </c>
      <c r="K85">
        <f t="shared" si="14"/>
        <v>89.825311671979591</v>
      </c>
      <c r="L85">
        <f t="shared" si="15"/>
        <v>0.68809421612945076</v>
      </c>
      <c r="M85">
        <f t="shared" si="15"/>
        <v>0.24239711856126686</v>
      </c>
    </row>
    <row r="86" spans="1:13">
      <c r="A86" s="12">
        <v>4.5199999999999997E-3</v>
      </c>
      <c r="B86" s="10">
        <v>94955</v>
      </c>
      <c r="C86" s="11">
        <v>73.37</v>
      </c>
      <c r="E86" s="5">
        <f t="shared" si="9"/>
        <v>14231189.313382126</v>
      </c>
      <c r="F86" s="5">
        <f t="shared" si="10"/>
        <v>26939.582003181269</v>
      </c>
      <c r="H86" s="1">
        <f t="shared" si="11"/>
        <v>50.996333608486822</v>
      </c>
      <c r="I86" s="5">
        <f t="shared" si="12"/>
        <v>26939.485467334485</v>
      </c>
      <c r="J86">
        <f t="shared" si="13"/>
        <v>26939.533735214638</v>
      </c>
      <c r="K86">
        <f t="shared" si="14"/>
        <v>89.891539457951282</v>
      </c>
      <c r="L86">
        <f t="shared" si="15"/>
        <v>0.71629157247944142</v>
      </c>
      <c r="M86">
        <f t="shared" si="15"/>
        <v>0.22518112931649553</v>
      </c>
    </row>
    <row r="87" spans="1:13">
      <c r="A87" s="12">
        <v>2.8279999999999998E-3</v>
      </c>
      <c r="B87" s="10">
        <v>64385</v>
      </c>
      <c r="C87" s="11">
        <v>74.47</v>
      </c>
      <c r="E87" s="5">
        <f t="shared" si="9"/>
        <v>14231189.313382126</v>
      </c>
      <c r="F87" s="5">
        <f t="shared" si="10"/>
        <v>16855.119005530229</v>
      </c>
      <c r="H87" s="1">
        <f t="shared" si="11"/>
        <v>19.962817718178421</v>
      </c>
      <c r="I87" s="5">
        <f t="shared" si="12"/>
        <v>16855.095361992018</v>
      </c>
      <c r="J87">
        <f t="shared" si="13"/>
        <v>16855.10718375698</v>
      </c>
      <c r="K87">
        <f t="shared" si="14"/>
        <v>89.932140124807347</v>
      </c>
      <c r="L87">
        <f t="shared" si="15"/>
        <v>0.7382137581151359</v>
      </c>
      <c r="M87">
        <f t="shared" si="15"/>
        <v>0.20762911407019402</v>
      </c>
    </row>
    <row r="88" spans="1:13">
      <c r="A88" s="12">
        <v>1.7639999999999999E-3</v>
      </c>
      <c r="B88" s="10">
        <v>43375</v>
      </c>
      <c r="C88" s="11">
        <v>75.61</v>
      </c>
      <c r="E88" s="5">
        <f t="shared" si="9"/>
        <v>14231189.313382126</v>
      </c>
      <c r="F88" s="5">
        <f t="shared" si="10"/>
        <v>10513.589082657469</v>
      </c>
      <c r="H88" s="1">
        <f t="shared" si="11"/>
        <v>7.7671298326904301</v>
      </c>
      <c r="I88" s="5">
        <f t="shared" si="12"/>
        <v>10513.583344527675</v>
      </c>
      <c r="J88">
        <f t="shared" si="13"/>
        <v>10513.586213592182</v>
      </c>
      <c r="K88">
        <f t="shared" si="14"/>
        <v>89.95767155090725</v>
      </c>
      <c r="L88">
        <f t="shared" si="15"/>
        <v>0.75761184521977687</v>
      </c>
      <c r="M88">
        <f t="shared" si="15"/>
        <v>0.1897589148380803</v>
      </c>
    </row>
    <row r="89" spans="1:13">
      <c r="A89" s="12">
        <v>1.0960000000000002E-3</v>
      </c>
      <c r="B89" s="10">
        <v>29010</v>
      </c>
      <c r="C89" s="11">
        <v>76.77</v>
      </c>
      <c r="E89" s="5">
        <f t="shared" si="9"/>
        <v>14231189.313382126</v>
      </c>
      <c r="F89" s="5">
        <f t="shared" si="10"/>
        <v>6532.252627320061</v>
      </c>
      <c r="H89" s="1">
        <f t="shared" si="11"/>
        <v>2.9983660857356638</v>
      </c>
      <c r="I89" s="5">
        <f t="shared" si="12"/>
        <v>6532.2512510412198</v>
      </c>
      <c r="J89">
        <f t="shared" si="13"/>
        <v>6532.2519391806045</v>
      </c>
      <c r="K89">
        <f t="shared" si="14"/>
        <v>89.973700688555823</v>
      </c>
      <c r="L89">
        <f t="shared" si="15"/>
        <v>0.77482757879418807</v>
      </c>
      <c r="M89">
        <f t="shared" si="15"/>
        <v>0.17199036978710208</v>
      </c>
    </row>
    <row r="90" spans="1:13">
      <c r="A90" s="12">
        <v>6.8400000000000004E-4</v>
      </c>
      <c r="B90" s="10">
        <v>19240</v>
      </c>
      <c r="C90" s="11">
        <v>77.97</v>
      </c>
      <c r="E90" s="5">
        <f t="shared" si="9"/>
        <v>14231189.313382126</v>
      </c>
      <c r="F90" s="5">
        <f t="shared" si="10"/>
        <v>4076.6978075610596</v>
      </c>
      <c r="H90" s="1">
        <f t="shared" si="11"/>
        <v>1.1678197292156187</v>
      </c>
      <c r="I90" s="5">
        <f t="shared" si="12"/>
        <v>4076.6974730248498</v>
      </c>
      <c r="J90">
        <f t="shared" si="13"/>
        <v>4076.6976402929508</v>
      </c>
      <c r="K90">
        <f t="shared" si="14"/>
        <v>89.983586925365771</v>
      </c>
      <c r="L90">
        <f t="shared" si="15"/>
        <v>0.78811342825920216</v>
      </c>
      <c r="M90">
        <f t="shared" si="15"/>
        <v>0.15407960658414482</v>
      </c>
    </row>
    <row r="91" spans="1:13">
      <c r="A91" s="12">
        <v>4.28E-4</v>
      </c>
      <c r="B91" s="10">
        <v>12639</v>
      </c>
      <c r="C91" s="11">
        <v>79.22</v>
      </c>
      <c r="E91" s="5">
        <f t="shared" si="9"/>
        <v>14231189.313382126</v>
      </c>
      <c r="F91" s="5">
        <f t="shared" si="10"/>
        <v>2550.9161719826511</v>
      </c>
      <c r="H91" s="1">
        <f t="shared" si="11"/>
        <v>0.45724731532371421</v>
      </c>
      <c r="I91" s="5">
        <f t="shared" si="12"/>
        <v>2550.9160900218571</v>
      </c>
      <c r="J91">
        <f t="shared" si="13"/>
        <v>2550.9161310022537</v>
      </c>
      <c r="K91">
        <f t="shared" si="14"/>
        <v>89.98972983032111</v>
      </c>
      <c r="L91">
        <f t="shared" si="15"/>
        <v>0.79817104747193179</v>
      </c>
      <c r="M91">
        <f t="shared" si="15"/>
        <v>0.13594710717396</v>
      </c>
    </row>
    <row r="92" spans="1:13">
      <c r="A92" s="12">
        <v>2.656E-4</v>
      </c>
      <c r="B92" s="10">
        <v>8215.7999999999993</v>
      </c>
      <c r="C92" s="11">
        <v>80.48</v>
      </c>
      <c r="E92" s="5">
        <f t="shared" si="9"/>
        <v>14231189.313382126</v>
      </c>
      <c r="F92" s="5">
        <f t="shared" si="10"/>
        <v>1582.9984469125986</v>
      </c>
      <c r="H92" s="1">
        <f t="shared" si="11"/>
        <v>0.17608395171623242</v>
      </c>
      <c r="I92" s="5">
        <f t="shared" si="12"/>
        <v>1582.9984273259977</v>
      </c>
      <c r="J92">
        <f t="shared" si="13"/>
        <v>1582.9984371192979</v>
      </c>
      <c r="K92">
        <f t="shared" si="14"/>
        <v>89.993626735783465</v>
      </c>
      <c r="L92">
        <f t="shared" si="15"/>
        <v>0.80732266643305606</v>
      </c>
      <c r="M92">
        <f t="shared" si="15"/>
        <v>0.11821106779054996</v>
      </c>
    </row>
    <row r="93" spans="1:13">
      <c r="A93" s="12">
        <v>1.6560000000000001E-4</v>
      </c>
      <c r="B93" s="10">
        <v>5285</v>
      </c>
      <c r="C93" s="11">
        <v>81.8</v>
      </c>
      <c r="E93" s="5">
        <f t="shared" si="9"/>
        <v>14231189.313382126</v>
      </c>
      <c r="F93" s="5">
        <f t="shared" si="10"/>
        <v>986.98999551478289</v>
      </c>
      <c r="H93" s="1">
        <f t="shared" si="11"/>
        <v>6.8451710191544224E-2</v>
      </c>
      <c r="I93" s="5">
        <f t="shared" si="12"/>
        <v>986.98999076738255</v>
      </c>
      <c r="J93">
        <f t="shared" si="13"/>
        <v>986.98999314108266</v>
      </c>
      <c r="K93">
        <f t="shared" si="14"/>
        <v>89.996026308144138</v>
      </c>
      <c r="L93">
        <f t="shared" si="15"/>
        <v>0.8132469265579787</v>
      </c>
      <c r="M93">
        <f t="shared" si="15"/>
        <v>0.10019592063745894</v>
      </c>
    </row>
    <row r="94" spans="1:13">
      <c r="A94" s="12">
        <v>1.032E-4</v>
      </c>
      <c r="B94" s="10">
        <v>3396.6</v>
      </c>
      <c r="C94" s="11">
        <v>83.14</v>
      </c>
      <c r="E94" s="5">
        <f t="shared" si="9"/>
        <v>14231189.313382126</v>
      </c>
      <c r="F94" s="5">
        <f t="shared" si="10"/>
        <v>615.08072184254581</v>
      </c>
      <c r="H94" s="1">
        <f t="shared" si="11"/>
        <v>2.6584165619937102E-2</v>
      </c>
      <c r="I94" s="5">
        <f t="shared" si="12"/>
        <v>615.08072069356194</v>
      </c>
      <c r="J94">
        <f t="shared" si="13"/>
        <v>615.08072126805394</v>
      </c>
      <c r="K94">
        <f t="shared" si="14"/>
        <v>89.997523641304781</v>
      </c>
      <c r="L94">
        <f t="shared" si="15"/>
        <v>0.81891281832772367</v>
      </c>
      <c r="M94">
        <f t="shared" si="15"/>
        <v>8.2481641103016368E-2</v>
      </c>
    </row>
    <row r="95" spans="1:13">
      <c r="A95" s="12">
        <v>6.4400000000000007E-5</v>
      </c>
      <c r="B95" s="10">
        <v>2186.9</v>
      </c>
      <c r="C95" s="11">
        <v>84.45</v>
      </c>
      <c r="E95" s="5">
        <f t="shared" si="9"/>
        <v>14231189.313382126</v>
      </c>
      <c r="F95" s="5">
        <f t="shared" si="10"/>
        <v>383.82944270019334</v>
      </c>
      <c r="H95" s="1">
        <f t="shared" si="11"/>
        <v>1.0352264855182295E-2</v>
      </c>
      <c r="I95" s="5">
        <f t="shared" si="12"/>
        <v>383.82944242098245</v>
      </c>
      <c r="J95">
        <f t="shared" si="13"/>
        <v>383.82944256058795</v>
      </c>
      <c r="K95">
        <f t="shared" si="14"/>
        <v>89.998454675387279</v>
      </c>
      <c r="L95">
        <f t="shared" si="15"/>
        <v>0.82448697125584713</v>
      </c>
      <c r="M95">
        <f t="shared" si="15"/>
        <v>6.5701061875515401E-2</v>
      </c>
    </row>
    <row r="96" spans="1:13">
      <c r="A96" s="12">
        <v>4.0000000000000003E-5</v>
      </c>
      <c r="B96" s="10">
        <v>1380.2</v>
      </c>
      <c r="C96" s="11">
        <v>85.8</v>
      </c>
      <c r="E96" s="5">
        <f t="shared" si="9"/>
        <v>14231189.313382126</v>
      </c>
      <c r="F96" s="5">
        <f t="shared" si="10"/>
        <v>238.4033805591263</v>
      </c>
      <c r="H96" s="1">
        <f t="shared" si="11"/>
        <v>3.9937752632258341E-3</v>
      </c>
      <c r="I96" s="5">
        <f t="shared" si="12"/>
        <v>238.40338049222191</v>
      </c>
      <c r="J96">
        <f t="shared" si="13"/>
        <v>238.40338052567412</v>
      </c>
      <c r="K96">
        <f t="shared" si="14"/>
        <v>89.999040171047866</v>
      </c>
      <c r="L96">
        <f t="shared" si="15"/>
        <v>0.82726896063927402</v>
      </c>
      <c r="M96">
        <f t="shared" si="15"/>
        <v>4.8939862133425049E-2</v>
      </c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96"/>
  <sheetViews>
    <sheetView tabSelected="1" zoomScale="70" zoomScaleNormal="70" workbookViewId="0">
      <selection activeCell="G13" sqref="G13"/>
    </sheetView>
  </sheetViews>
  <sheetFormatPr defaultRowHeight="14.4"/>
  <cols>
    <col min="16" max="16" width="13.77734375" customWidth="1"/>
    <col min="19" max="19" width="10.109375" bestFit="1" customWidth="1"/>
  </cols>
  <sheetData>
    <row r="1" spans="1:23">
      <c r="A1" t="s">
        <v>19</v>
      </c>
      <c r="B1" t="s">
        <v>20</v>
      </c>
      <c r="C1" t="s">
        <v>21</v>
      </c>
      <c r="E1" t="s">
        <v>0</v>
      </c>
      <c r="F1" t="s">
        <v>1</v>
      </c>
      <c r="H1" t="s">
        <v>27</v>
      </c>
      <c r="I1" t="s">
        <v>28</v>
      </c>
      <c r="J1" t="s">
        <v>25</v>
      </c>
      <c r="K1" t="s">
        <v>24</v>
      </c>
      <c r="L1" t="s">
        <v>30</v>
      </c>
      <c r="M1" t="s">
        <v>31</v>
      </c>
      <c r="O1" t="s">
        <v>42</v>
      </c>
      <c r="P1" s="5">
        <f>10^Q1</f>
        <v>15280559.622769814</v>
      </c>
      <c r="Q1">
        <v>7.1841392597783056</v>
      </c>
      <c r="R1" s="5"/>
      <c r="S1" s="4">
        <f>P1/10^6</f>
        <v>15.280559622769815</v>
      </c>
      <c r="T1" s="8" t="s">
        <v>44</v>
      </c>
    </row>
    <row r="2" spans="1:23">
      <c r="A2">
        <v>30000</v>
      </c>
      <c r="B2" s="1">
        <v>189570000</v>
      </c>
      <c r="C2">
        <v>22.32</v>
      </c>
      <c r="E2" s="5">
        <f>$P$1</f>
        <v>15280559.622769814</v>
      </c>
      <c r="F2" s="5">
        <f>A2*$P$2</f>
        <v>75460625374.280029</v>
      </c>
      <c r="H2" s="1">
        <f>E2*F2^2/(E2^2+F2^2)</f>
        <v>15280558.996189188</v>
      </c>
      <c r="I2" s="5">
        <f>E2^2*F2/(E2^2+F2^2)</f>
        <v>3094.2692517110395</v>
      </c>
      <c r="J2">
        <f>(H2^2+I2^2)^0.5</f>
        <v>15280559.309479497</v>
      </c>
      <c r="K2">
        <f>DEGREES(ATAN(I2/H2))</f>
        <v>1.1602230417167044E-2</v>
      </c>
      <c r="L2">
        <f t="shared" ref="L2:L33" si="0">ABS((J2-B2)/B2)</f>
        <v>0.91939357857530457</v>
      </c>
      <c r="M2">
        <f t="shared" ref="M2:M33" si="1">ABS((K2-C2)/C2)</f>
        <v>0.99948018680926665</v>
      </c>
      <c r="O2" t="s">
        <v>43</v>
      </c>
      <c r="P2" s="5">
        <f>10^Q2</f>
        <v>2515354.1791426674</v>
      </c>
      <c r="Q2">
        <v>6.4005991453432136</v>
      </c>
      <c r="R2" s="5"/>
      <c r="S2" s="4">
        <f>P2/10^6</f>
        <v>2.5153541791426672</v>
      </c>
      <c r="T2" s="8" t="s">
        <v>45</v>
      </c>
    </row>
    <row r="3" spans="1:23">
      <c r="A3">
        <v>18720</v>
      </c>
      <c r="B3" s="1">
        <v>167110000</v>
      </c>
      <c r="C3">
        <v>23.88</v>
      </c>
      <c r="E3" s="5">
        <f t="shared" ref="E3:E66" si="2">$P$1</f>
        <v>15280559.622769814</v>
      </c>
      <c r="F3" s="5">
        <f t="shared" ref="F3:F66" si="3">A3*$P$2</f>
        <v>47087430233.550735</v>
      </c>
      <c r="H3" s="1">
        <f t="shared" ref="H3:H66" si="4">E3*F3^2/(E3^2+F3^2)</f>
        <v>15280558.013578225</v>
      </c>
      <c r="I3" s="5">
        <f t="shared" ref="I3:I66" si="5">E3^2*F3/(E3^2+F3^2)</f>
        <v>4958.7645075883747</v>
      </c>
      <c r="J3">
        <f t="shared" ref="J3:J66" si="6">(H3^2+I3^2)^0.5</f>
        <v>15280558.818173999</v>
      </c>
      <c r="K3">
        <f t="shared" ref="K3:K66" si="7">DEGREES(ATAN(I3/H3))</f>
        <v>1.8593317577683642E-2</v>
      </c>
      <c r="L3">
        <f t="shared" si="0"/>
        <v>0.90855987781596548</v>
      </c>
      <c r="M3">
        <f t="shared" si="1"/>
        <v>0.99922138536106853</v>
      </c>
      <c r="P3" s="5"/>
      <c r="R3" s="5"/>
      <c r="T3" s="8"/>
    </row>
    <row r="4" spans="1:23">
      <c r="A4">
        <v>11640</v>
      </c>
      <c r="B4" s="1">
        <v>146560000</v>
      </c>
      <c r="C4">
        <v>25.29</v>
      </c>
      <c r="E4" s="5">
        <f t="shared" si="2"/>
        <v>15280559.622769814</v>
      </c>
      <c r="F4" s="5">
        <f t="shared" si="3"/>
        <v>29278722645.22065</v>
      </c>
      <c r="H4" s="1">
        <f t="shared" si="4"/>
        <v>15280555.460661197</v>
      </c>
      <c r="I4" s="5">
        <f t="shared" si="5"/>
        <v>7974.9189066412091</v>
      </c>
      <c r="J4">
        <f t="shared" si="6"/>
        <v>15280557.541715363</v>
      </c>
      <c r="K4">
        <f t="shared" si="7"/>
        <v>2.9902653408112902E-2</v>
      </c>
      <c r="L4">
        <f t="shared" si="0"/>
        <v>0.89573855389113421</v>
      </c>
      <c r="M4">
        <f t="shared" si="1"/>
        <v>0.99881760959240362</v>
      </c>
      <c r="P4" s="5"/>
      <c r="R4" s="5"/>
      <c r="T4" s="8"/>
      <c r="W4" s="1"/>
    </row>
    <row r="5" spans="1:23">
      <c r="A5">
        <v>7260</v>
      </c>
      <c r="B5" s="1">
        <v>127970000</v>
      </c>
      <c r="C5">
        <v>26.88</v>
      </c>
      <c r="E5" s="5">
        <f t="shared" si="2"/>
        <v>15280559.622769814</v>
      </c>
      <c r="F5" s="5">
        <f t="shared" si="3"/>
        <v>18261471340.575768</v>
      </c>
      <c r="H5" s="1">
        <f t="shared" si="4"/>
        <v>15280548.923701927</v>
      </c>
      <c r="I5" s="5">
        <f t="shared" si="5"/>
        <v>12786.228149013785</v>
      </c>
      <c r="J5">
        <f t="shared" si="6"/>
        <v>15280554.273234934</v>
      </c>
      <c r="K5">
        <f t="shared" si="7"/>
        <v>4.7943090363162459E-2</v>
      </c>
      <c r="L5">
        <f t="shared" si="0"/>
        <v>0.88059268365058274</v>
      </c>
      <c r="M5">
        <f t="shared" si="1"/>
        <v>0.99821640288827518</v>
      </c>
      <c r="P5" s="5"/>
      <c r="R5" s="5"/>
      <c r="T5" s="8"/>
    </row>
    <row r="6" spans="1:23">
      <c r="A6">
        <v>4518</v>
      </c>
      <c r="B6" s="1">
        <v>110460000</v>
      </c>
      <c r="C6">
        <v>28.35</v>
      </c>
      <c r="E6" s="5">
        <f t="shared" si="2"/>
        <v>15280559.622769814</v>
      </c>
      <c r="F6" s="5">
        <f t="shared" si="3"/>
        <v>11364370181.366571</v>
      </c>
      <c r="H6" s="1">
        <f t="shared" si="4"/>
        <v>15280531.996245474</v>
      </c>
      <c r="I6" s="5">
        <f t="shared" si="5"/>
        <v>20546.240267596851</v>
      </c>
      <c r="J6">
        <f t="shared" si="6"/>
        <v>15280545.8095014</v>
      </c>
      <c r="K6">
        <f t="shared" si="7"/>
        <v>7.703999723540475E-2</v>
      </c>
      <c r="L6">
        <f t="shared" si="0"/>
        <v>0.86166444134074416</v>
      </c>
      <c r="M6">
        <f t="shared" si="1"/>
        <v>0.99728253978005621</v>
      </c>
      <c r="P6" s="5"/>
      <c r="R6" s="5"/>
      <c r="T6" s="8"/>
    </row>
    <row r="7" spans="1:23">
      <c r="A7">
        <v>2814</v>
      </c>
      <c r="B7" s="1">
        <v>94843000</v>
      </c>
      <c r="C7">
        <v>29.88</v>
      </c>
      <c r="E7" s="5">
        <f t="shared" si="2"/>
        <v>15280559.622769814</v>
      </c>
      <c r="F7" s="5">
        <f t="shared" si="3"/>
        <v>7078206660.1074657</v>
      </c>
      <c r="H7" s="1">
        <f t="shared" si="4"/>
        <v>15280488.408130599</v>
      </c>
      <c r="I7" s="5">
        <f t="shared" si="5"/>
        <v>32987.79272742194</v>
      </c>
      <c r="J7">
        <f t="shared" si="6"/>
        <v>15280524.015408721</v>
      </c>
      <c r="K7">
        <f t="shared" si="7"/>
        <v>0.12369096537052469</v>
      </c>
      <c r="L7">
        <f t="shared" si="0"/>
        <v>0.83888611689414372</v>
      </c>
      <c r="M7">
        <f t="shared" si="1"/>
        <v>0.99586040945881782</v>
      </c>
      <c r="P7" s="5"/>
      <c r="R7" s="5"/>
      <c r="T7" s="8"/>
    </row>
    <row r="8" spans="1:23">
      <c r="A8">
        <v>1752</v>
      </c>
      <c r="B8" s="1">
        <v>80588000</v>
      </c>
      <c r="C8">
        <v>31.51</v>
      </c>
      <c r="E8" s="5">
        <f t="shared" si="2"/>
        <v>15280559.622769814</v>
      </c>
      <c r="F8" s="5">
        <f t="shared" si="3"/>
        <v>4406900521.8579531</v>
      </c>
      <c r="H8" s="1">
        <f t="shared" si="4"/>
        <v>15280375.907157963</v>
      </c>
      <c r="I8" s="5">
        <f t="shared" si="5"/>
        <v>52983.427683369147</v>
      </c>
      <c r="J8">
        <f t="shared" si="6"/>
        <v>15280467.76468779</v>
      </c>
      <c r="K8">
        <f t="shared" si="7"/>
        <v>0.19866753558734945</v>
      </c>
      <c r="L8">
        <f t="shared" si="0"/>
        <v>0.81038780259234888</v>
      </c>
      <c r="M8">
        <f t="shared" si="1"/>
        <v>0.9936950956652697</v>
      </c>
      <c r="P8" s="5"/>
      <c r="R8" s="1"/>
      <c r="T8" s="1"/>
    </row>
    <row r="9" spans="1:23">
      <c r="A9">
        <v>1092</v>
      </c>
      <c r="B9" s="1">
        <v>68140000</v>
      </c>
      <c r="C9">
        <v>33.090000000000003</v>
      </c>
      <c r="E9" s="5">
        <f t="shared" si="2"/>
        <v>15280559.622769814</v>
      </c>
      <c r="F9" s="5">
        <f t="shared" si="3"/>
        <v>2746766763.6237926</v>
      </c>
      <c r="H9" s="1">
        <f t="shared" si="4"/>
        <v>15280086.732071603</v>
      </c>
      <c r="I9" s="5">
        <f t="shared" si="5"/>
        <v>85004.769768829749</v>
      </c>
      <c r="J9">
        <f t="shared" si="6"/>
        <v>15280323.175591348</v>
      </c>
      <c r="K9">
        <f t="shared" si="7"/>
        <v>0.31873931012941942</v>
      </c>
      <c r="L9">
        <f t="shared" si="0"/>
        <v>0.77575105407115719</v>
      </c>
      <c r="M9">
        <f t="shared" si="1"/>
        <v>0.99036750347145919</v>
      </c>
      <c r="P9" s="5"/>
      <c r="R9" s="1"/>
      <c r="T9" s="1"/>
    </row>
    <row r="10" spans="1:23">
      <c r="A10">
        <v>678</v>
      </c>
      <c r="B10" s="1">
        <v>57069000</v>
      </c>
      <c r="C10">
        <v>34.68</v>
      </c>
      <c r="E10" s="5">
        <f t="shared" si="2"/>
        <v>15280559.622769814</v>
      </c>
      <c r="F10" s="5">
        <f t="shared" si="3"/>
        <v>1705410133.4587286</v>
      </c>
      <c r="H10" s="1">
        <f t="shared" si="4"/>
        <v>15279332.959853752</v>
      </c>
      <c r="I10" s="5">
        <f t="shared" si="5"/>
        <v>136903.58331323205</v>
      </c>
      <c r="J10">
        <f t="shared" si="6"/>
        <v>15279946.279002333</v>
      </c>
      <c r="K10">
        <f t="shared" si="7"/>
        <v>0.5133592966982452</v>
      </c>
      <c r="L10">
        <f t="shared" si="0"/>
        <v>0.73225487954927659</v>
      </c>
      <c r="M10">
        <f t="shared" si="1"/>
        <v>0.98519725211366072</v>
      </c>
      <c r="P10" s="5"/>
      <c r="R10" s="1"/>
      <c r="T10" s="1"/>
    </row>
    <row r="11" spans="1:23">
      <c r="A11">
        <v>424.2</v>
      </c>
      <c r="B11" s="1">
        <v>47460000</v>
      </c>
      <c r="C11">
        <v>36.54</v>
      </c>
      <c r="E11" s="5">
        <f t="shared" si="2"/>
        <v>15280559.622769814</v>
      </c>
      <c r="F11" s="5">
        <f t="shared" si="3"/>
        <v>1067013242.7923195</v>
      </c>
      <c r="H11" s="1">
        <f t="shared" si="4"/>
        <v>15277426.415676268</v>
      </c>
      <c r="I11" s="5">
        <f t="shared" si="5"/>
        <v>218786.06175149162</v>
      </c>
      <c r="J11">
        <f t="shared" si="6"/>
        <v>15278992.938908629</v>
      </c>
      <c r="K11">
        <f t="shared" si="7"/>
        <v>0.82046941417108143</v>
      </c>
      <c r="L11">
        <f t="shared" si="0"/>
        <v>0.67806588835000781</v>
      </c>
      <c r="M11">
        <f t="shared" si="1"/>
        <v>0.97754599304403178</v>
      </c>
    </row>
    <row r="12" spans="1:23">
      <c r="A12">
        <v>264.60000000000002</v>
      </c>
      <c r="B12" s="1">
        <v>39020000</v>
      </c>
      <c r="C12">
        <v>38.33</v>
      </c>
      <c r="E12" s="5">
        <f t="shared" si="2"/>
        <v>15280559.622769814</v>
      </c>
      <c r="F12" s="5">
        <f t="shared" si="3"/>
        <v>665562715.80114985</v>
      </c>
      <c r="H12" s="1">
        <f t="shared" si="4"/>
        <v>15272509.343461869</v>
      </c>
      <c r="I12" s="5">
        <f t="shared" si="5"/>
        <v>350639.36736775213</v>
      </c>
      <c r="J12">
        <f t="shared" si="6"/>
        <v>15276533.952833613</v>
      </c>
      <c r="K12">
        <f t="shared" si="7"/>
        <v>1.3152145887708655</v>
      </c>
      <c r="L12">
        <f t="shared" si="0"/>
        <v>0.60849477312061473</v>
      </c>
      <c r="M12">
        <f t="shared" si="1"/>
        <v>0.96568707047297508</v>
      </c>
      <c r="O12" t="s">
        <v>29</v>
      </c>
      <c r="P12" s="4">
        <f>SUM(L2:L96)+SUM(M2:M96)</f>
        <v>87.013510262146951</v>
      </c>
    </row>
    <row r="13" spans="1:23">
      <c r="A13">
        <v>164.4</v>
      </c>
      <c r="B13" s="1">
        <v>31851000</v>
      </c>
      <c r="C13">
        <v>40.119999999999997</v>
      </c>
      <c r="E13" s="5">
        <f t="shared" si="2"/>
        <v>15280559.622769814</v>
      </c>
      <c r="F13" s="5">
        <f t="shared" si="3"/>
        <v>413524227.05105454</v>
      </c>
      <c r="H13" s="1">
        <f t="shared" si="4"/>
        <v>15259723.195318289</v>
      </c>
      <c r="I13" s="5">
        <f t="shared" si="5"/>
        <v>563877.74853209767</v>
      </c>
      <c r="J13">
        <f t="shared" si="6"/>
        <v>15270137.855075985</v>
      </c>
      <c r="K13">
        <f t="shared" si="7"/>
        <v>2.1162325060097449</v>
      </c>
      <c r="L13">
        <f t="shared" si="0"/>
        <v>0.52057587343957845</v>
      </c>
      <c r="M13">
        <f t="shared" si="1"/>
        <v>0.9472524300595776</v>
      </c>
    </row>
    <row r="14" spans="1:23">
      <c r="A14">
        <v>102.6</v>
      </c>
      <c r="B14" s="1">
        <v>25778000</v>
      </c>
      <c r="C14">
        <v>42.01</v>
      </c>
      <c r="E14" s="5">
        <f t="shared" si="2"/>
        <v>15280559.622769814</v>
      </c>
      <c r="F14" s="5">
        <f t="shared" si="3"/>
        <v>258075338.78003767</v>
      </c>
      <c r="H14" s="1">
        <f t="shared" si="4"/>
        <v>15227176.388070794</v>
      </c>
      <c r="I14" s="5">
        <f t="shared" si="5"/>
        <v>901596.32371020818</v>
      </c>
      <c r="J14">
        <f t="shared" si="6"/>
        <v>15253844.652557218</v>
      </c>
      <c r="K14">
        <f t="shared" si="7"/>
        <v>3.3885089790304335</v>
      </c>
      <c r="L14">
        <f t="shared" si="0"/>
        <v>0.40826112760659405</v>
      </c>
      <c r="M14">
        <f t="shared" si="1"/>
        <v>0.91934041944702605</v>
      </c>
    </row>
    <row r="15" spans="1:23">
      <c r="A15">
        <v>64.2</v>
      </c>
      <c r="B15" s="1">
        <v>20677000</v>
      </c>
      <c r="C15">
        <v>43.93</v>
      </c>
      <c r="E15" s="5">
        <f t="shared" si="2"/>
        <v>15280559.622769814</v>
      </c>
      <c r="F15" s="5">
        <f t="shared" si="3"/>
        <v>161485738.30095926</v>
      </c>
      <c r="H15" s="1">
        <f t="shared" si="4"/>
        <v>15144953.865761653</v>
      </c>
      <c r="I15" s="5">
        <f t="shared" si="5"/>
        <v>1433088.5994314114</v>
      </c>
      <c r="J15">
        <f t="shared" si="6"/>
        <v>15212605.645643651</v>
      </c>
      <c r="K15">
        <f t="shared" si="7"/>
        <v>5.4055080320842475</v>
      </c>
      <c r="L15">
        <f t="shared" si="0"/>
        <v>0.26427404141588956</v>
      </c>
      <c r="M15">
        <f t="shared" si="1"/>
        <v>0.87695178620340886</v>
      </c>
    </row>
    <row r="16" spans="1:23">
      <c r="A16">
        <v>39.840000000000003</v>
      </c>
      <c r="B16" s="1">
        <v>16506000</v>
      </c>
      <c r="C16">
        <v>45.92</v>
      </c>
      <c r="E16" s="5">
        <f t="shared" si="2"/>
        <v>15280559.622769814</v>
      </c>
      <c r="F16" s="5">
        <f t="shared" si="3"/>
        <v>100211710.49704388</v>
      </c>
      <c r="H16" s="1">
        <f t="shared" si="4"/>
        <v>14933344.483580168</v>
      </c>
      <c r="I16" s="5">
        <f t="shared" si="5"/>
        <v>2277077.7947696918</v>
      </c>
      <c r="J16">
        <f t="shared" si="6"/>
        <v>15105954.479896575</v>
      </c>
      <c r="K16">
        <f t="shared" si="7"/>
        <v>8.6698369162836713</v>
      </c>
      <c r="L16">
        <f t="shared" si="0"/>
        <v>8.4820399860864218E-2</v>
      </c>
      <c r="M16">
        <f t="shared" si="1"/>
        <v>0.81119693126559955</v>
      </c>
    </row>
    <row r="17" spans="1:13">
      <c r="A17">
        <v>24.84</v>
      </c>
      <c r="B17" s="1">
        <v>13183000</v>
      </c>
      <c r="C17">
        <v>47.92</v>
      </c>
      <c r="E17" s="5">
        <f t="shared" si="2"/>
        <v>15280559.622769814</v>
      </c>
      <c r="F17" s="5">
        <f t="shared" si="3"/>
        <v>62481397.80990386</v>
      </c>
      <c r="H17" s="1">
        <f t="shared" si="4"/>
        <v>14418200.604281036</v>
      </c>
      <c r="I17" s="5">
        <f t="shared" si="5"/>
        <v>3526140.2866990557</v>
      </c>
      <c r="J17">
        <f t="shared" si="6"/>
        <v>14843118.741921192</v>
      </c>
      <c r="K17">
        <f t="shared" si="7"/>
        <v>13.742609965722945</v>
      </c>
      <c r="L17">
        <f t="shared" si="0"/>
        <v>0.1259287523265715</v>
      </c>
      <c r="M17">
        <f t="shared" si="1"/>
        <v>0.71321765513933744</v>
      </c>
    </row>
    <row r="18" spans="1:13">
      <c r="A18">
        <v>15.48</v>
      </c>
      <c r="B18" s="1">
        <v>10523000</v>
      </c>
      <c r="C18">
        <v>49.83</v>
      </c>
      <c r="E18" s="5">
        <f t="shared" si="2"/>
        <v>15280559.622769814</v>
      </c>
      <c r="F18" s="5">
        <f t="shared" si="3"/>
        <v>38937682.693128496</v>
      </c>
      <c r="H18" s="1">
        <f t="shared" si="4"/>
        <v>13241314.562308388</v>
      </c>
      <c r="I18" s="5">
        <f t="shared" si="5"/>
        <v>5196372.3226115461</v>
      </c>
      <c r="J18">
        <f t="shared" si="6"/>
        <v>14224440.117389631</v>
      </c>
      <c r="K18">
        <f t="shared" si="7"/>
        <v>21.426844057565038</v>
      </c>
      <c r="L18">
        <f t="shared" si="0"/>
        <v>0.35174761164968454</v>
      </c>
      <c r="M18">
        <f t="shared" si="1"/>
        <v>0.57000112266576286</v>
      </c>
    </row>
    <row r="19" spans="1:13">
      <c r="A19">
        <v>9.66</v>
      </c>
      <c r="B19" s="1">
        <v>8304800</v>
      </c>
      <c r="C19">
        <v>51.78</v>
      </c>
      <c r="E19" s="5">
        <f t="shared" si="2"/>
        <v>15280559.622769814</v>
      </c>
      <c r="F19" s="5">
        <f t="shared" si="3"/>
        <v>24298321.370518167</v>
      </c>
      <c r="H19" s="1">
        <f t="shared" si="4"/>
        <v>10950028.061099857</v>
      </c>
      <c r="I19" s="5">
        <f t="shared" si="5"/>
        <v>6886177.6131439293</v>
      </c>
      <c r="J19">
        <f t="shared" si="6"/>
        <v>12935322.054693457</v>
      </c>
      <c r="K19">
        <f t="shared" si="7"/>
        <v>32.164681078402147</v>
      </c>
      <c r="L19">
        <f t="shared" si="0"/>
        <v>0.55757177231160981</v>
      </c>
      <c r="M19">
        <f t="shared" si="1"/>
        <v>0.37882037314789213</v>
      </c>
    </row>
    <row r="20" spans="1:13">
      <c r="A20">
        <v>6</v>
      </c>
      <c r="B20" s="1">
        <v>6489800</v>
      </c>
      <c r="C20">
        <v>53.75</v>
      </c>
      <c r="E20" s="5">
        <f t="shared" si="2"/>
        <v>15280559.622769814</v>
      </c>
      <c r="F20" s="5">
        <f t="shared" si="3"/>
        <v>15092125.074856006</v>
      </c>
      <c r="H20" s="1">
        <f t="shared" si="4"/>
        <v>7545481.6548161581</v>
      </c>
      <c r="I20" s="5">
        <f t="shared" si="5"/>
        <v>7639691.6760931499</v>
      </c>
      <c r="J20">
        <f t="shared" si="6"/>
        <v>10737745.680958092</v>
      </c>
      <c r="K20">
        <f t="shared" si="7"/>
        <v>45.355463005634313</v>
      </c>
      <c r="L20">
        <f t="shared" si="0"/>
        <v>0.65455725614935623</v>
      </c>
      <c r="M20">
        <f t="shared" si="1"/>
        <v>0.15617743245331511</v>
      </c>
    </row>
    <row r="21" spans="1:13">
      <c r="A21">
        <v>1250</v>
      </c>
      <c r="B21" s="1">
        <v>78662000</v>
      </c>
      <c r="C21">
        <v>33.04</v>
      </c>
      <c r="E21" s="5">
        <f t="shared" si="2"/>
        <v>15280559.622769814</v>
      </c>
      <c r="F21" s="5">
        <f t="shared" si="3"/>
        <v>3144192723.9283342</v>
      </c>
      <c r="H21" s="1">
        <f t="shared" si="4"/>
        <v>15280198.720839286</v>
      </c>
      <c r="I21" s="5">
        <f t="shared" si="5"/>
        <v>74260.711127731018</v>
      </c>
      <c r="J21">
        <f t="shared" si="6"/>
        <v>15280379.170739047</v>
      </c>
      <c r="K21">
        <f t="shared" si="7"/>
        <v>0.2784513415909865</v>
      </c>
      <c r="L21">
        <f t="shared" si="0"/>
        <v>0.80574636837686497</v>
      </c>
      <c r="M21">
        <f t="shared" si="1"/>
        <v>0.99157229595668928</v>
      </c>
    </row>
    <row r="22" spans="1:13">
      <c r="A22">
        <v>780</v>
      </c>
      <c r="B22" s="1">
        <v>65853000</v>
      </c>
      <c r="C22">
        <v>34.71</v>
      </c>
      <c r="E22" s="5">
        <f t="shared" si="2"/>
        <v>15280559.622769814</v>
      </c>
      <c r="F22" s="5">
        <f t="shared" si="3"/>
        <v>1961976259.7312806</v>
      </c>
      <c r="H22" s="1">
        <f t="shared" si="4"/>
        <v>15279632.784537056</v>
      </c>
      <c r="I22" s="5">
        <f t="shared" si="5"/>
        <v>119003.14217365978</v>
      </c>
      <c r="J22">
        <f t="shared" si="6"/>
        <v>15280096.196626082</v>
      </c>
      <c r="K22">
        <f t="shared" si="7"/>
        <v>0.44623061512824508</v>
      </c>
      <c r="L22">
        <f t="shared" si="0"/>
        <v>0.7679665892726818</v>
      </c>
      <c r="M22">
        <f t="shared" si="1"/>
        <v>0.98714403298391695</v>
      </c>
    </row>
    <row r="23" spans="1:13">
      <c r="A23">
        <v>485</v>
      </c>
      <c r="B23" s="1">
        <v>54659000</v>
      </c>
      <c r="C23">
        <v>36.380000000000003</v>
      </c>
      <c r="E23" s="5">
        <f t="shared" si="2"/>
        <v>15280559.622769814</v>
      </c>
      <c r="F23" s="5">
        <f t="shared" si="3"/>
        <v>1219946776.8841937</v>
      </c>
      <c r="H23" s="1">
        <f t="shared" si="4"/>
        <v>15278162.623619454</v>
      </c>
      <c r="I23" s="5">
        <f t="shared" si="5"/>
        <v>191368.08205096971</v>
      </c>
      <c r="J23">
        <f t="shared" si="6"/>
        <v>15279361.07619001</v>
      </c>
      <c r="K23">
        <f t="shared" si="7"/>
        <v>0.71762621893584988</v>
      </c>
      <c r="L23">
        <f t="shared" si="0"/>
        <v>0.72046028876872958</v>
      </c>
      <c r="M23">
        <f t="shared" si="1"/>
        <v>0.98027415560924003</v>
      </c>
    </row>
    <row r="24" spans="1:13">
      <c r="A24">
        <v>302.5</v>
      </c>
      <c r="B24" s="1">
        <v>44973000</v>
      </c>
      <c r="C24">
        <v>38.020000000000003</v>
      </c>
      <c r="E24" s="5">
        <f t="shared" si="2"/>
        <v>15280559.622769814</v>
      </c>
      <c r="F24" s="5">
        <f t="shared" si="3"/>
        <v>760894639.1906569</v>
      </c>
      <c r="H24" s="1">
        <f t="shared" si="4"/>
        <v>15274399.439761158</v>
      </c>
      <c r="I24" s="5">
        <f t="shared" si="5"/>
        <v>306745.97942960274</v>
      </c>
      <c r="J24">
        <f t="shared" si="6"/>
        <v>15277479.220776973</v>
      </c>
      <c r="K24">
        <f t="shared" si="7"/>
        <v>1.1504797906166255</v>
      </c>
      <c r="L24">
        <f t="shared" si="0"/>
        <v>0.66029663974435826</v>
      </c>
      <c r="M24">
        <f t="shared" si="1"/>
        <v>0.9697401422773112</v>
      </c>
    </row>
    <row r="25" spans="1:13">
      <c r="A25">
        <v>188.25</v>
      </c>
      <c r="B25" s="1">
        <v>36724000</v>
      </c>
      <c r="C25">
        <v>39.69</v>
      </c>
      <c r="E25" s="5">
        <f t="shared" si="2"/>
        <v>15280559.622769814</v>
      </c>
      <c r="F25" s="5">
        <f t="shared" si="3"/>
        <v>473515424.22360712</v>
      </c>
      <c r="H25" s="1">
        <f t="shared" si="4"/>
        <v>15264663.270162569</v>
      </c>
      <c r="I25" s="5">
        <f t="shared" si="5"/>
        <v>492597.67536331667</v>
      </c>
      <c r="J25">
        <f t="shared" si="6"/>
        <v>15272609.378270091</v>
      </c>
      <c r="K25">
        <f t="shared" si="7"/>
        <v>1.8483196234592978</v>
      </c>
      <c r="L25">
        <f t="shared" si="0"/>
        <v>0.58412456763233611</v>
      </c>
      <c r="M25">
        <f t="shared" si="1"/>
        <v>0.95343110044194268</v>
      </c>
    </row>
    <row r="26" spans="1:13">
      <c r="A26">
        <v>117.25</v>
      </c>
      <c r="B26" s="1">
        <v>29714000</v>
      </c>
      <c r="C26">
        <v>41.42</v>
      </c>
      <c r="E26" s="5">
        <f t="shared" si="2"/>
        <v>15280559.622769814</v>
      </c>
      <c r="F26" s="5">
        <f t="shared" si="3"/>
        <v>294925277.50447774</v>
      </c>
      <c r="H26" s="1">
        <f t="shared" si="4"/>
        <v>15239649.620065862</v>
      </c>
      <c r="I26" s="5">
        <f t="shared" si="5"/>
        <v>789591.1012442878</v>
      </c>
      <c r="J26">
        <f t="shared" si="6"/>
        <v>15260090.91223043</v>
      </c>
      <c r="K26">
        <f t="shared" si="7"/>
        <v>2.9659357138926175</v>
      </c>
      <c r="L26">
        <f t="shared" si="0"/>
        <v>0.48643431001445681</v>
      </c>
      <c r="M26">
        <f t="shared" si="1"/>
        <v>0.92839363317497292</v>
      </c>
    </row>
    <row r="27" spans="1:13">
      <c r="A27">
        <v>73</v>
      </c>
      <c r="B27" s="1">
        <v>23833000</v>
      </c>
      <c r="C27">
        <v>43.21</v>
      </c>
      <c r="E27" s="5">
        <f t="shared" si="2"/>
        <v>15280559.622769814</v>
      </c>
      <c r="F27" s="5">
        <f t="shared" si="3"/>
        <v>183620855.07741472</v>
      </c>
      <c r="H27" s="1">
        <f t="shared" si="4"/>
        <v>15175465.956396058</v>
      </c>
      <c r="I27" s="5">
        <f t="shared" si="5"/>
        <v>1262871.8685154724</v>
      </c>
      <c r="J27">
        <f t="shared" si="6"/>
        <v>15227922.128446266</v>
      </c>
      <c r="K27">
        <f t="shared" si="7"/>
        <v>4.7570788726826789</v>
      </c>
      <c r="L27">
        <f t="shared" si="0"/>
        <v>0.3610572681388719</v>
      </c>
      <c r="M27">
        <f t="shared" si="1"/>
        <v>0.88990791778100731</v>
      </c>
    </row>
    <row r="28" spans="1:13">
      <c r="A28">
        <v>45.5</v>
      </c>
      <c r="B28" s="1">
        <v>18941000</v>
      </c>
      <c r="C28">
        <v>45.02</v>
      </c>
      <c r="E28" s="5">
        <f t="shared" si="2"/>
        <v>15280559.622769814</v>
      </c>
      <c r="F28" s="5">
        <f t="shared" si="3"/>
        <v>114448615.15099137</v>
      </c>
      <c r="H28" s="1">
        <f t="shared" si="4"/>
        <v>15012936.833438367</v>
      </c>
      <c r="I28" s="5">
        <f t="shared" si="5"/>
        <v>2004446.0659797234</v>
      </c>
      <c r="J28">
        <f t="shared" si="6"/>
        <v>15146157.149463095</v>
      </c>
      <c r="K28">
        <f t="shared" si="7"/>
        <v>7.6048468164903156</v>
      </c>
      <c r="L28">
        <f t="shared" si="0"/>
        <v>0.20035071276790586</v>
      </c>
      <c r="M28">
        <f t="shared" si="1"/>
        <v>0.8310784803089668</v>
      </c>
    </row>
    <row r="29" spans="1:13">
      <c r="A29">
        <v>28.25</v>
      </c>
      <c r="B29" s="1">
        <v>14936000</v>
      </c>
      <c r="C29">
        <v>46.88</v>
      </c>
      <c r="E29" s="5">
        <f t="shared" si="2"/>
        <v>15280559.622769814</v>
      </c>
      <c r="F29" s="5">
        <f t="shared" si="3"/>
        <v>71058755.560780361</v>
      </c>
      <c r="H29" s="1">
        <f t="shared" si="4"/>
        <v>14605176.60338499</v>
      </c>
      <c r="I29" s="5">
        <f t="shared" si="5"/>
        <v>3140714.6118427771</v>
      </c>
      <c r="J29">
        <f t="shared" si="6"/>
        <v>14939051.907303456</v>
      </c>
      <c r="K29">
        <f t="shared" si="7"/>
        <v>12.136136098862902</v>
      </c>
      <c r="L29">
        <f t="shared" si="0"/>
        <v>2.0433230473059836E-4</v>
      </c>
      <c r="M29">
        <f t="shared" si="1"/>
        <v>0.74112337673074025</v>
      </c>
    </row>
    <row r="30" spans="1:13">
      <c r="A30">
        <v>17.675000000000001</v>
      </c>
      <c r="B30" s="1">
        <v>11635000</v>
      </c>
      <c r="C30">
        <v>48.81</v>
      </c>
      <c r="E30" s="5">
        <f t="shared" si="2"/>
        <v>15280559.622769814</v>
      </c>
      <c r="F30" s="5">
        <f t="shared" si="3"/>
        <v>44458885.11634665</v>
      </c>
      <c r="H30" s="1">
        <f t="shared" si="4"/>
        <v>13666170.513728347</v>
      </c>
      <c r="I30" s="5">
        <f t="shared" si="5"/>
        <v>4697075.3495836835</v>
      </c>
      <c r="J30">
        <f t="shared" si="6"/>
        <v>14450838.499892136</v>
      </c>
      <c r="K30">
        <f t="shared" si="7"/>
        <v>18.967892756905112</v>
      </c>
      <c r="L30">
        <f t="shared" si="0"/>
        <v>0.24201448215660817</v>
      </c>
      <c r="M30">
        <f t="shared" si="1"/>
        <v>0.61139330553359739</v>
      </c>
    </row>
    <row r="31" spans="1:13">
      <c r="A31">
        <v>11.025</v>
      </c>
      <c r="B31" s="1">
        <v>8985300</v>
      </c>
      <c r="C31">
        <v>50.79</v>
      </c>
      <c r="E31" s="5">
        <f t="shared" si="2"/>
        <v>15280559.622769814</v>
      </c>
      <c r="F31" s="5">
        <f t="shared" si="3"/>
        <v>27731779.82504791</v>
      </c>
      <c r="H31" s="1">
        <f t="shared" si="4"/>
        <v>11721682.544869395</v>
      </c>
      <c r="I31" s="5">
        <f t="shared" si="5"/>
        <v>6458794.5720049925</v>
      </c>
      <c r="J31">
        <f t="shared" si="6"/>
        <v>13383342.968259351</v>
      </c>
      <c r="K31">
        <f t="shared" si="7"/>
        <v>28.855317277927803</v>
      </c>
      <c r="L31">
        <f t="shared" si="0"/>
        <v>0.48947091007082139</v>
      </c>
      <c r="M31">
        <f t="shared" si="1"/>
        <v>0.43187010675471937</v>
      </c>
    </row>
    <row r="32" spans="1:13">
      <c r="A32">
        <v>6.85</v>
      </c>
      <c r="B32" s="1">
        <v>6862900</v>
      </c>
      <c r="C32">
        <v>52.8</v>
      </c>
      <c r="E32" s="5">
        <f t="shared" si="2"/>
        <v>15280559.622769814</v>
      </c>
      <c r="F32" s="5">
        <f t="shared" si="3"/>
        <v>17230176.127127271</v>
      </c>
      <c r="H32" s="1">
        <f t="shared" si="4"/>
        <v>8553346.8026952799</v>
      </c>
      <c r="I32" s="5">
        <f t="shared" si="5"/>
        <v>7585524.6532876836</v>
      </c>
      <c r="J32">
        <f t="shared" si="6"/>
        <v>11432406.824147433</v>
      </c>
      <c r="K32">
        <f t="shared" si="7"/>
        <v>41.568174222252352</v>
      </c>
      <c r="L32">
        <f t="shared" si="0"/>
        <v>0.66582739427172666</v>
      </c>
      <c r="M32">
        <f t="shared" si="1"/>
        <v>0.21272397306340238</v>
      </c>
    </row>
    <row r="33" spans="1:13">
      <c r="A33">
        <v>4.2750000000000004</v>
      </c>
      <c r="B33" s="1">
        <v>5195100</v>
      </c>
      <c r="C33">
        <v>54.86</v>
      </c>
      <c r="E33" s="5">
        <f t="shared" si="2"/>
        <v>15280559.622769814</v>
      </c>
      <c r="F33" s="5">
        <f t="shared" si="3"/>
        <v>10753139.115834905</v>
      </c>
      <c r="H33" s="1">
        <f t="shared" si="4"/>
        <v>5060905.3355913041</v>
      </c>
      <c r="I33" s="5">
        <f t="shared" si="5"/>
        <v>7191710.7081611864</v>
      </c>
      <c r="J33">
        <f t="shared" si="6"/>
        <v>8793944.832991438</v>
      </c>
      <c r="K33">
        <f t="shared" si="7"/>
        <v>54.865423974636514</v>
      </c>
      <c r="L33">
        <f t="shared" si="0"/>
        <v>0.69273831745133641</v>
      </c>
      <c r="M33">
        <f t="shared" si="1"/>
        <v>9.8869388197486639E-5</v>
      </c>
    </row>
    <row r="34" spans="1:13">
      <c r="A34">
        <v>2.6749999999999998</v>
      </c>
      <c r="B34" s="1">
        <v>3880300</v>
      </c>
      <c r="C34">
        <v>56.95</v>
      </c>
      <c r="E34" s="5">
        <f t="shared" si="2"/>
        <v>15280559.622769814</v>
      </c>
      <c r="F34" s="5">
        <f t="shared" si="3"/>
        <v>6728572.4292066349</v>
      </c>
      <c r="H34" s="1">
        <f t="shared" si="4"/>
        <v>2481648.9736235407</v>
      </c>
      <c r="I34" s="5">
        <f t="shared" si="5"/>
        <v>5635814.3578327037</v>
      </c>
      <c r="J34">
        <f t="shared" si="6"/>
        <v>6158001.7135626087</v>
      </c>
      <c r="K34">
        <f t="shared" si="7"/>
        <v>66.234404020137703</v>
      </c>
      <c r="L34">
        <f t="shared" ref="L34:L65" si="8">ABS((J34-B34)/B34)</f>
        <v>0.58699113820132687</v>
      </c>
      <c r="M34">
        <f t="shared" ref="M34:M65" si="9">ABS((K34-C34)/C34)</f>
        <v>0.16302728744754522</v>
      </c>
    </row>
    <row r="35" spans="1:13">
      <c r="A35">
        <v>1.66</v>
      </c>
      <c r="B35" s="1">
        <v>2858400</v>
      </c>
      <c r="C35">
        <v>59.04</v>
      </c>
      <c r="E35" s="5">
        <f t="shared" si="2"/>
        <v>15280559.622769814</v>
      </c>
      <c r="F35" s="5">
        <f t="shared" si="3"/>
        <v>4175487.9373768279</v>
      </c>
      <c r="H35" s="1">
        <f t="shared" si="4"/>
        <v>1061697.4896976708</v>
      </c>
      <c r="I35" s="5">
        <f t="shared" si="5"/>
        <v>3885373.8858750723</v>
      </c>
      <c r="J35">
        <f t="shared" si="6"/>
        <v>4027819.7318984242</v>
      </c>
      <c r="K35">
        <f t="shared" si="7"/>
        <v>74.716746645735981</v>
      </c>
      <c r="L35">
        <f t="shared" si="8"/>
        <v>0.40911689473076696</v>
      </c>
      <c r="M35">
        <f t="shared" si="9"/>
        <v>0.26552755158766905</v>
      </c>
    </row>
    <row r="36" spans="1:13">
      <c r="A36">
        <v>1.0349999999999999</v>
      </c>
      <c r="B36" s="1">
        <v>2072600</v>
      </c>
      <c r="C36">
        <v>61.15</v>
      </c>
      <c r="E36" s="5">
        <f t="shared" si="2"/>
        <v>15280559.622769814</v>
      </c>
      <c r="F36" s="5">
        <f t="shared" si="3"/>
        <v>2603391.5754126608</v>
      </c>
      <c r="H36" s="1">
        <f t="shared" si="4"/>
        <v>431035.46804975049</v>
      </c>
      <c r="I36" s="5">
        <f t="shared" si="5"/>
        <v>2529954.8601399669</v>
      </c>
      <c r="J36">
        <f t="shared" si="6"/>
        <v>2566410.5612825681</v>
      </c>
      <c r="K36">
        <f t="shared" si="7"/>
        <v>80.331196615933749</v>
      </c>
      <c r="L36">
        <f t="shared" si="8"/>
        <v>0.23825656725010524</v>
      </c>
      <c r="M36">
        <f t="shared" si="9"/>
        <v>0.31367451538730584</v>
      </c>
    </row>
    <row r="37" spans="1:13">
      <c r="A37">
        <v>0.64500000000000002</v>
      </c>
      <c r="B37" s="1">
        <v>1480600</v>
      </c>
      <c r="C37">
        <v>63.22</v>
      </c>
      <c r="E37" s="5">
        <f t="shared" si="2"/>
        <v>15280559.622769814</v>
      </c>
      <c r="F37" s="5">
        <f t="shared" si="3"/>
        <v>1622403.4455470205</v>
      </c>
      <c r="H37" s="1">
        <f t="shared" si="4"/>
        <v>170337.4146975702</v>
      </c>
      <c r="I37" s="5">
        <f t="shared" si="5"/>
        <v>1604317.9817071292</v>
      </c>
      <c r="J37">
        <f t="shared" si="6"/>
        <v>1613335.3716058817</v>
      </c>
      <c r="K37">
        <f t="shared" si="7"/>
        <v>83.939363777401013</v>
      </c>
      <c r="L37">
        <f t="shared" si="8"/>
        <v>8.964971741583258E-2</v>
      </c>
      <c r="M37">
        <f t="shared" si="9"/>
        <v>0.32773432105980727</v>
      </c>
    </row>
    <row r="38" spans="1:13">
      <c r="A38">
        <v>0.40250000000000002</v>
      </c>
      <c r="B38" s="1">
        <v>1056300</v>
      </c>
      <c r="C38">
        <v>65.12</v>
      </c>
      <c r="E38" s="5">
        <f t="shared" si="2"/>
        <v>15280559.622769814</v>
      </c>
      <c r="F38" s="5">
        <f t="shared" si="3"/>
        <v>1012430.0571049238</v>
      </c>
      <c r="H38" s="1">
        <f t="shared" si="4"/>
        <v>66786.468080490551</v>
      </c>
      <c r="I38" s="5">
        <f t="shared" si="5"/>
        <v>1008005.047199409</v>
      </c>
      <c r="J38">
        <f t="shared" si="6"/>
        <v>1010215.1293156072</v>
      </c>
      <c r="K38">
        <f t="shared" si="7"/>
        <v>86.209346308570915</v>
      </c>
      <c r="L38">
        <f t="shared" si="8"/>
        <v>4.3628581543494034E-2</v>
      </c>
      <c r="M38">
        <f t="shared" si="9"/>
        <v>0.32385359810459013</v>
      </c>
    </row>
    <row r="39" spans="1:13">
      <c r="A39">
        <v>0.25</v>
      </c>
      <c r="B39">
        <v>753890</v>
      </c>
      <c r="C39">
        <v>66.930000000000007</v>
      </c>
      <c r="E39" s="5">
        <f t="shared" si="2"/>
        <v>15280559.622769814</v>
      </c>
      <c r="F39" s="5">
        <f t="shared" si="3"/>
        <v>628838.54478566686</v>
      </c>
      <c r="H39" s="1">
        <f t="shared" si="4"/>
        <v>25834.744328859233</v>
      </c>
      <c r="I39" s="5">
        <f t="shared" si="5"/>
        <v>627775.37148378976</v>
      </c>
      <c r="J39">
        <f t="shared" si="6"/>
        <v>628306.73325705156</v>
      </c>
      <c r="K39">
        <f t="shared" si="7"/>
        <v>87.643445224468508</v>
      </c>
      <c r="L39">
        <f t="shared" si="8"/>
        <v>0.16658035886263042</v>
      </c>
      <c r="M39">
        <f t="shared" si="9"/>
        <v>0.30947923538724786</v>
      </c>
    </row>
    <row r="40" spans="1:13">
      <c r="A40">
        <v>50</v>
      </c>
      <c r="B40" s="1">
        <v>21487000</v>
      </c>
      <c r="C40">
        <v>45.62</v>
      </c>
      <c r="E40" s="5">
        <f t="shared" si="2"/>
        <v>15280559.622769814</v>
      </c>
      <c r="F40" s="5">
        <f t="shared" si="3"/>
        <v>125767708.95713337</v>
      </c>
      <c r="H40" s="1">
        <f t="shared" si="4"/>
        <v>15058271.961440116</v>
      </c>
      <c r="I40" s="5">
        <f t="shared" si="5"/>
        <v>1829554.0598667937</v>
      </c>
      <c r="J40">
        <f t="shared" si="6"/>
        <v>15169008.62029779</v>
      </c>
      <c r="K40">
        <f t="shared" si="7"/>
        <v>6.9273845413716106</v>
      </c>
      <c r="L40">
        <f t="shared" si="8"/>
        <v>0.29403785450282544</v>
      </c>
      <c r="M40">
        <f t="shared" si="9"/>
        <v>0.84815027309575608</v>
      </c>
    </row>
    <row r="41" spans="1:13">
      <c r="A41">
        <v>31.2</v>
      </c>
      <c r="B41" s="1">
        <v>16851000</v>
      </c>
      <c r="C41">
        <v>47.88</v>
      </c>
      <c r="E41" s="5">
        <f t="shared" si="2"/>
        <v>15280559.622769814</v>
      </c>
      <c r="F41" s="5">
        <f t="shared" si="3"/>
        <v>78479050.389251217</v>
      </c>
      <c r="H41" s="1">
        <f t="shared" si="4"/>
        <v>14722410.850203205</v>
      </c>
      <c r="I41" s="5">
        <f t="shared" si="5"/>
        <v>2866582.555110218</v>
      </c>
      <c r="J41">
        <f t="shared" si="6"/>
        <v>14998889.185117787</v>
      </c>
      <c r="K41">
        <f t="shared" si="7"/>
        <v>11.018133302454833</v>
      </c>
      <c r="L41">
        <f t="shared" si="8"/>
        <v>0.10991103286939725</v>
      </c>
      <c r="M41">
        <f t="shared" si="9"/>
        <v>0.76988025684096006</v>
      </c>
    </row>
    <row r="42" spans="1:13">
      <c r="A42">
        <v>19.399999999999999</v>
      </c>
      <c r="B42" s="1">
        <v>13060000</v>
      </c>
      <c r="C42">
        <v>49.89</v>
      </c>
      <c r="E42" s="5">
        <f t="shared" si="2"/>
        <v>15280559.622769814</v>
      </c>
      <c r="F42" s="5">
        <f t="shared" si="3"/>
        <v>48797871.075367741</v>
      </c>
      <c r="H42" s="1">
        <f t="shared" si="4"/>
        <v>13916003.797982946</v>
      </c>
      <c r="I42" s="5">
        <f t="shared" si="5"/>
        <v>4357655.7964453595</v>
      </c>
      <c r="J42">
        <f t="shared" si="6"/>
        <v>14582329.229096757</v>
      </c>
      <c r="K42">
        <f t="shared" si="7"/>
        <v>17.387419329852346</v>
      </c>
      <c r="L42">
        <f t="shared" si="8"/>
        <v>0.11656425950204879</v>
      </c>
      <c r="M42">
        <f t="shared" si="9"/>
        <v>0.65148488013925943</v>
      </c>
    </row>
    <row r="43" spans="1:13">
      <c r="A43">
        <v>12.1</v>
      </c>
      <c r="B43" s="1">
        <v>10011000</v>
      </c>
      <c r="C43">
        <v>51.81</v>
      </c>
      <c r="E43" s="5">
        <f t="shared" si="2"/>
        <v>15280559.622769814</v>
      </c>
      <c r="F43" s="5">
        <f t="shared" si="3"/>
        <v>30435785.567626275</v>
      </c>
      <c r="H43" s="1">
        <f t="shared" si="4"/>
        <v>12204303.520390928</v>
      </c>
      <c r="I43" s="5">
        <f t="shared" si="5"/>
        <v>6127280.2432961008</v>
      </c>
      <c r="J43">
        <f t="shared" si="6"/>
        <v>13656082.439620564</v>
      </c>
      <c r="K43">
        <f t="shared" si="7"/>
        <v>26.659350367656799</v>
      </c>
      <c r="L43">
        <f t="shared" si="8"/>
        <v>0.36410772546404591</v>
      </c>
      <c r="M43">
        <f t="shared" si="9"/>
        <v>0.48544006238840381</v>
      </c>
    </row>
    <row r="44" spans="1:13">
      <c r="A44">
        <v>7.53</v>
      </c>
      <c r="B44" s="1">
        <v>7608600</v>
      </c>
      <c r="C44">
        <v>53.72</v>
      </c>
      <c r="E44" s="5">
        <f t="shared" si="2"/>
        <v>15280559.622769814</v>
      </c>
      <c r="F44" s="5">
        <f t="shared" si="3"/>
        <v>18940616.968944285</v>
      </c>
      <c r="H44" s="1">
        <f t="shared" si="4"/>
        <v>9256098.1813935861</v>
      </c>
      <c r="I44" s="5">
        <f t="shared" si="5"/>
        <v>7467463.196521177</v>
      </c>
      <c r="J44">
        <f t="shared" si="6"/>
        <v>11892786.054369092</v>
      </c>
      <c r="K44">
        <f t="shared" si="7"/>
        <v>38.895251459626984</v>
      </c>
      <c r="L44">
        <f t="shared" si="8"/>
        <v>0.56307153147347633</v>
      </c>
      <c r="M44">
        <f t="shared" si="9"/>
        <v>0.27596330119830631</v>
      </c>
    </row>
    <row r="45" spans="1:13">
      <c r="A45">
        <v>4.6900000000000004</v>
      </c>
      <c r="B45" s="1">
        <v>5726300</v>
      </c>
      <c r="C45">
        <v>55.64</v>
      </c>
      <c r="E45" s="5">
        <f t="shared" si="2"/>
        <v>15280559.622769814</v>
      </c>
      <c r="F45" s="5">
        <f t="shared" si="3"/>
        <v>11797011.100179112</v>
      </c>
      <c r="H45" s="1">
        <f t="shared" si="4"/>
        <v>5706432.1848910749</v>
      </c>
      <c r="I45" s="5">
        <f t="shared" si="5"/>
        <v>7391488.953773791</v>
      </c>
      <c r="J45">
        <f t="shared" si="6"/>
        <v>9337958.9437157344</v>
      </c>
      <c r="K45">
        <f t="shared" si="7"/>
        <v>52.330874871208437</v>
      </c>
      <c r="L45">
        <f t="shared" si="8"/>
        <v>0.63071423846388319</v>
      </c>
      <c r="M45">
        <f t="shared" si="9"/>
        <v>5.9473852063112218E-2</v>
      </c>
    </row>
    <row r="46" spans="1:13">
      <c r="A46">
        <v>2.92</v>
      </c>
      <c r="B46" s="1">
        <v>4260200</v>
      </c>
      <c r="C46">
        <v>57.56</v>
      </c>
      <c r="E46" s="5">
        <f t="shared" si="2"/>
        <v>15280559.622769814</v>
      </c>
      <c r="F46" s="5">
        <f t="shared" si="3"/>
        <v>7344834.2030965891</v>
      </c>
      <c r="H46" s="1">
        <f t="shared" si="4"/>
        <v>2867826.5995549574</v>
      </c>
      <c r="I46" s="5">
        <f t="shared" si="5"/>
        <v>5966369.5776535477</v>
      </c>
      <c r="J46">
        <f t="shared" si="6"/>
        <v>6619818.376833667</v>
      </c>
      <c r="K46">
        <f t="shared" si="7"/>
        <v>64.328023074269893</v>
      </c>
      <c r="L46">
        <f t="shared" si="8"/>
        <v>0.55387502390349441</v>
      </c>
      <c r="M46">
        <f t="shared" si="9"/>
        <v>0.11758205479968538</v>
      </c>
    </row>
    <row r="47" spans="1:13">
      <c r="A47">
        <v>1.82</v>
      </c>
      <c r="B47" s="1">
        <v>3132400</v>
      </c>
      <c r="C47">
        <v>59.48</v>
      </c>
      <c r="E47" s="5">
        <f t="shared" si="2"/>
        <v>15280559.622769814</v>
      </c>
      <c r="F47" s="5">
        <f t="shared" si="3"/>
        <v>4577944.6060396545</v>
      </c>
      <c r="H47" s="1">
        <f t="shared" si="4"/>
        <v>1258556.2064753503</v>
      </c>
      <c r="I47" s="5">
        <f t="shared" si="5"/>
        <v>4200890.3135878192</v>
      </c>
      <c r="J47">
        <f t="shared" si="6"/>
        <v>4385366.9346650559</v>
      </c>
      <c r="K47">
        <f t="shared" si="7"/>
        <v>73.322166173581991</v>
      </c>
      <c r="L47">
        <f t="shared" si="8"/>
        <v>0.40000221385042012</v>
      </c>
      <c r="M47">
        <f t="shared" si="9"/>
        <v>0.23271967339579683</v>
      </c>
    </row>
    <row r="48" spans="1:13">
      <c r="A48">
        <v>1.1299999999999999</v>
      </c>
      <c r="B48" s="1">
        <v>2276800</v>
      </c>
      <c r="C48">
        <v>61.38</v>
      </c>
      <c r="E48" s="5">
        <f t="shared" si="2"/>
        <v>15280559.622769814</v>
      </c>
      <c r="F48" s="5">
        <f t="shared" si="3"/>
        <v>2842350.2224312141</v>
      </c>
      <c r="H48" s="1">
        <f t="shared" si="4"/>
        <v>511026.50403075822</v>
      </c>
      <c r="I48" s="5">
        <f t="shared" si="5"/>
        <v>2747293.7367226896</v>
      </c>
      <c r="J48">
        <f t="shared" si="6"/>
        <v>2794417.8219546229</v>
      </c>
      <c r="K48">
        <f t="shared" si="7"/>
        <v>79.462789960015868</v>
      </c>
      <c r="L48">
        <f t="shared" si="8"/>
        <v>0.22734444042279642</v>
      </c>
      <c r="M48">
        <f t="shared" si="9"/>
        <v>0.29460394200091017</v>
      </c>
    </row>
    <row r="49" spans="1:13">
      <c r="A49">
        <v>0.70699999999999996</v>
      </c>
      <c r="B49" s="1">
        <v>1640400</v>
      </c>
      <c r="C49">
        <v>63.26</v>
      </c>
      <c r="E49" s="5">
        <f t="shared" si="2"/>
        <v>15280559.622769814</v>
      </c>
      <c r="F49" s="5">
        <f t="shared" si="3"/>
        <v>1778355.4046538658</v>
      </c>
      <c r="H49" s="1">
        <f t="shared" si="4"/>
        <v>204199.69812983001</v>
      </c>
      <c r="I49" s="5">
        <f t="shared" si="5"/>
        <v>1754590.5919923747</v>
      </c>
      <c r="J49">
        <f t="shared" si="6"/>
        <v>1766433.0336088219</v>
      </c>
      <c r="K49">
        <f t="shared" si="7"/>
        <v>83.361765382481494</v>
      </c>
      <c r="L49">
        <f t="shared" si="8"/>
        <v>7.683067154890387E-2</v>
      </c>
      <c r="M49">
        <f t="shared" si="9"/>
        <v>0.31776423304586621</v>
      </c>
    </row>
    <row r="50" spans="1:13">
      <c r="A50">
        <v>0.441</v>
      </c>
      <c r="B50" s="1">
        <v>1170700</v>
      </c>
      <c r="C50">
        <v>65.069999999999993</v>
      </c>
      <c r="E50" s="5">
        <f t="shared" si="2"/>
        <v>15280559.622769814</v>
      </c>
      <c r="F50" s="5">
        <f t="shared" si="3"/>
        <v>1109271.1930019164</v>
      </c>
      <c r="H50" s="1">
        <f t="shared" si="4"/>
        <v>80103.881236474248</v>
      </c>
      <c r="I50" s="5">
        <f t="shared" si="5"/>
        <v>1103456.1620019483</v>
      </c>
      <c r="J50">
        <f t="shared" si="6"/>
        <v>1106359.8570308024</v>
      </c>
      <c r="K50">
        <f t="shared" si="7"/>
        <v>85.847975023707264</v>
      </c>
      <c r="L50">
        <f t="shared" si="8"/>
        <v>5.495869391748321E-2</v>
      </c>
      <c r="M50">
        <f t="shared" si="9"/>
        <v>0.31931727406957544</v>
      </c>
    </row>
    <row r="51" spans="1:13">
      <c r="A51">
        <v>0.27400000000000002</v>
      </c>
      <c r="B51">
        <v>827640</v>
      </c>
      <c r="C51">
        <v>66.81</v>
      </c>
      <c r="E51" s="5">
        <f t="shared" si="2"/>
        <v>15280559.622769814</v>
      </c>
      <c r="F51" s="5">
        <f t="shared" si="3"/>
        <v>689207.04508509091</v>
      </c>
      <c r="H51" s="1">
        <f t="shared" si="4"/>
        <v>31022.554538109041</v>
      </c>
      <c r="I51" s="5">
        <f t="shared" si="5"/>
        <v>687807.81863841414</v>
      </c>
      <c r="J51">
        <f t="shared" si="6"/>
        <v>688507.07641258382</v>
      </c>
      <c r="K51">
        <f t="shared" si="7"/>
        <v>87.417508855370059</v>
      </c>
      <c r="L51">
        <f t="shared" si="8"/>
        <v>0.16810802231334418</v>
      </c>
      <c r="M51">
        <f t="shared" si="9"/>
        <v>0.30844946647762395</v>
      </c>
    </row>
    <row r="52" spans="1:13">
      <c r="A52">
        <v>0.17100000000000001</v>
      </c>
      <c r="B52">
        <v>579450</v>
      </c>
      <c r="C52">
        <v>68.459999999999994</v>
      </c>
      <c r="E52" s="5">
        <f t="shared" si="2"/>
        <v>15280559.622769814</v>
      </c>
      <c r="F52" s="5">
        <f t="shared" si="3"/>
        <v>430125.56463339616</v>
      </c>
      <c r="H52" s="1">
        <f t="shared" si="4"/>
        <v>12097.824464103438</v>
      </c>
      <c r="I52" s="5">
        <f t="shared" si="5"/>
        <v>429785.02844186139</v>
      </c>
      <c r="J52">
        <f t="shared" si="6"/>
        <v>429955.26282339636</v>
      </c>
      <c r="K52">
        <f t="shared" si="7"/>
        <v>88.387632763481975</v>
      </c>
      <c r="L52">
        <f t="shared" si="8"/>
        <v>0.25799419652533201</v>
      </c>
      <c r="M52">
        <f t="shared" si="9"/>
        <v>0.29108432315924604</v>
      </c>
    </row>
    <row r="53" spans="1:13">
      <c r="A53">
        <v>0.107</v>
      </c>
      <c r="B53">
        <v>401030</v>
      </c>
      <c r="C53">
        <v>70.05</v>
      </c>
      <c r="E53" s="5">
        <f t="shared" si="2"/>
        <v>15280559.622769814</v>
      </c>
      <c r="F53" s="5">
        <f t="shared" si="3"/>
        <v>269142.89716826542</v>
      </c>
      <c r="H53" s="1">
        <f t="shared" si="4"/>
        <v>4739.0563736619961</v>
      </c>
      <c r="I53" s="5">
        <f t="shared" si="5"/>
        <v>269059.4261833186</v>
      </c>
      <c r="J53">
        <f t="shared" si="6"/>
        <v>269101.15843936725</v>
      </c>
      <c r="K53">
        <f t="shared" si="7"/>
        <v>88.990929776255996</v>
      </c>
      <c r="L53">
        <f t="shared" si="8"/>
        <v>0.32897499329385022</v>
      </c>
      <c r="M53">
        <f t="shared" si="9"/>
        <v>0.27039157425062099</v>
      </c>
    </row>
    <row r="54" spans="1:13">
      <c r="A54">
        <v>6.6400000000000001E-2</v>
      </c>
      <c r="B54">
        <v>273990</v>
      </c>
      <c r="C54">
        <v>71.58</v>
      </c>
      <c r="E54" s="5">
        <f t="shared" si="2"/>
        <v>15280559.622769814</v>
      </c>
      <c r="F54" s="5">
        <f t="shared" si="3"/>
        <v>167019.51749507312</v>
      </c>
      <c r="H54" s="1">
        <f t="shared" si="4"/>
        <v>1825.338054089211</v>
      </c>
      <c r="I54" s="5">
        <f t="shared" si="5"/>
        <v>166999.56619167945</v>
      </c>
      <c r="J54">
        <f t="shared" si="6"/>
        <v>167009.54154544833</v>
      </c>
      <c r="K54">
        <f t="shared" si="7"/>
        <v>89.373770815665338</v>
      </c>
      <c r="L54">
        <f t="shared" si="8"/>
        <v>0.39045387953776295</v>
      </c>
      <c r="M54">
        <f t="shared" si="9"/>
        <v>0.24858578954547836</v>
      </c>
    </row>
    <row r="55" spans="1:13">
      <c r="A55">
        <v>4.1399999999999999E-2</v>
      </c>
      <c r="B55">
        <v>184360</v>
      </c>
      <c r="C55">
        <v>73.05</v>
      </c>
      <c r="E55" s="5">
        <f t="shared" si="2"/>
        <v>15280559.622769814</v>
      </c>
      <c r="F55" s="5">
        <f t="shared" si="3"/>
        <v>104135.66301650643</v>
      </c>
      <c r="H55" s="1">
        <f t="shared" si="4"/>
        <v>709.6423798532436</v>
      </c>
      <c r="I55" s="5">
        <f t="shared" si="5"/>
        <v>104130.82686642063</v>
      </c>
      <c r="J55">
        <f t="shared" si="6"/>
        <v>104133.24491338849</v>
      </c>
      <c r="K55">
        <f t="shared" si="7"/>
        <v>89.609540372240502</v>
      </c>
      <c r="L55">
        <f t="shared" si="8"/>
        <v>0.4351635663192206</v>
      </c>
      <c r="M55">
        <f t="shared" si="9"/>
        <v>0.22668775321342238</v>
      </c>
    </row>
    <row r="56" spans="1:13">
      <c r="A56">
        <v>2.58E-2</v>
      </c>
      <c r="B56">
        <v>123690</v>
      </c>
      <c r="C56">
        <v>74.459999999999994</v>
      </c>
      <c r="E56" s="5">
        <f t="shared" si="2"/>
        <v>15280559.622769814</v>
      </c>
      <c r="F56" s="5">
        <f t="shared" si="3"/>
        <v>64896.137821880817</v>
      </c>
      <c r="H56" s="1">
        <f t="shared" si="4"/>
        <v>275.60723215951748</v>
      </c>
      <c r="I56" s="5">
        <f t="shared" si="5"/>
        <v>64894.967325160513</v>
      </c>
      <c r="J56">
        <f t="shared" si="6"/>
        <v>64895.552570881693</v>
      </c>
      <c r="K56">
        <f t="shared" si="7"/>
        <v>89.756667783073169</v>
      </c>
      <c r="L56">
        <f t="shared" si="8"/>
        <v>0.47533711237059023</v>
      </c>
      <c r="M56">
        <f t="shared" si="9"/>
        <v>0.20543470028301339</v>
      </c>
    </row>
    <row r="57" spans="1:13">
      <c r="A57">
        <v>1.61E-2</v>
      </c>
      <c r="B57">
        <v>83221</v>
      </c>
      <c r="C57">
        <v>75.760000000000005</v>
      </c>
      <c r="E57" s="5">
        <f t="shared" si="2"/>
        <v>15280559.622769814</v>
      </c>
      <c r="F57" s="5">
        <f t="shared" si="3"/>
        <v>40497.202284196945</v>
      </c>
      <c r="H57" s="1">
        <f t="shared" si="4"/>
        <v>107.32668922048059</v>
      </c>
      <c r="I57" s="5">
        <f t="shared" si="5"/>
        <v>40496.917842347226</v>
      </c>
      <c r="J57">
        <f t="shared" si="6"/>
        <v>40497.060063022356</v>
      </c>
      <c r="K57">
        <f t="shared" si="7"/>
        <v>89.848152594028036</v>
      </c>
      <c r="L57">
        <f t="shared" si="8"/>
        <v>0.51337931455975827</v>
      </c>
      <c r="M57">
        <f t="shared" si="9"/>
        <v>0.18595766359593494</v>
      </c>
    </row>
    <row r="58" spans="1:13">
      <c r="A58">
        <v>0.01</v>
      </c>
      <c r="B58">
        <v>54942</v>
      </c>
      <c r="C58">
        <v>77.040000000000006</v>
      </c>
      <c r="E58" s="5">
        <f t="shared" si="2"/>
        <v>15280559.622769814</v>
      </c>
      <c r="F58" s="5">
        <f t="shared" si="3"/>
        <v>25153.541791426676</v>
      </c>
      <c r="H58" s="1">
        <f t="shared" si="4"/>
        <v>41.40548290467013</v>
      </c>
      <c r="I58" s="5">
        <f t="shared" si="5"/>
        <v>25153.473633285197</v>
      </c>
      <c r="J58">
        <f t="shared" si="6"/>
        <v>25153.507712332852</v>
      </c>
      <c r="K58">
        <f t="shared" si="7"/>
        <v>89.905684705383365</v>
      </c>
      <c r="L58">
        <f t="shared" si="8"/>
        <v>0.54218070488273362</v>
      </c>
      <c r="M58">
        <f t="shared" si="9"/>
        <v>0.16700006107714638</v>
      </c>
    </row>
    <row r="59" spans="1:13">
      <c r="A59">
        <v>2.5</v>
      </c>
      <c r="B59" s="1">
        <v>3997600</v>
      </c>
      <c r="C59">
        <v>59.7</v>
      </c>
      <c r="E59" s="5">
        <f t="shared" si="2"/>
        <v>15280559.622769814</v>
      </c>
      <c r="F59" s="5">
        <f t="shared" si="3"/>
        <v>6288385.4478566684</v>
      </c>
      <c r="H59" s="1">
        <f t="shared" si="4"/>
        <v>2213056.0611321209</v>
      </c>
      <c r="I59" s="5">
        <f t="shared" si="5"/>
        <v>5377649.8548109159</v>
      </c>
      <c r="J59">
        <f t="shared" si="6"/>
        <v>5815215.8249424826</v>
      </c>
      <c r="K59">
        <f t="shared" si="7"/>
        <v>67.631438606145636</v>
      </c>
      <c r="L59">
        <f t="shared" si="8"/>
        <v>0.45467676229299647</v>
      </c>
      <c r="M59">
        <f t="shared" si="9"/>
        <v>0.13285491802589</v>
      </c>
    </row>
    <row r="60" spans="1:13">
      <c r="A60">
        <v>1.56</v>
      </c>
      <c r="B60" s="1">
        <v>3281300</v>
      </c>
      <c r="C60">
        <v>61.17</v>
      </c>
      <c r="E60" s="5">
        <f t="shared" si="2"/>
        <v>15280559.622769814</v>
      </c>
      <c r="F60" s="5">
        <f t="shared" si="3"/>
        <v>3923952.5194625612</v>
      </c>
      <c r="H60" s="1">
        <f t="shared" si="4"/>
        <v>945309.95003259811</v>
      </c>
      <c r="I60" s="5">
        <f t="shared" si="5"/>
        <v>3681202.8131902809</v>
      </c>
      <c r="J60">
        <f t="shared" si="6"/>
        <v>3800640.0847055581</v>
      </c>
      <c r="K60">
        <f t="shared" si="7"/>
        <v>75.597989145192074</v>
      </c>
      <c r="L60">
        <f t="shared" si="8"/>
        <v>0.15827266166018289</v>
      </c>
      <c r="M60">
        <f t="shared" si="9"/>
        <v>0.23586707773732338</v>
      </c>
    </row>
    <row r="61" spans="1:13">
      <c r="A61">
        <v>0.97</v>
      </c>
      <c r="B61" s="1">
        <v>2397100</v>
      </c>
      <c r="C61">
        <v>62.86</v>
      </c>
      <c r="E61" s="5">
        <f t="shared" si="2"/>
        <v>15280559.622769814</v>
      </c>
      <c r="F61" s="5">
        <f t="shared" si="3"/>
        <v>2439893.5537683875</v>
      </c>
      <c r="H61" s="1">
        <f t="shared" si="4"/>
        <v>379899.52257746021</v>
      </c>
      <c r="I61" s="5">
        <f t="shared" si="5"/>
        <v>2379233.8384765978</v>
      </c>
      <c r="J61">
        <f t="shared" si="6"/>
        <v>2409372.8033259334</v>
      </c>
      <c r="K61">
        <f t="shared" si="7"/>
        <v>80.927989299844697</v>
      </c>
      <c r="L61">
        <f t="shared" si="8"/>
        <v>5.1198545433788342E-3</v>
      </c>
      <c r="M61">
        <f t="shared" si="9"/>
        <v>0.28743221921483769</v>
      </c>
    </row>
    <row r="62" spans="1:13">
      <c r="A62">
        <v>0.60499999999999998</v>
      </c>
      <c r="B62" s="1">
        <v>1712200</v>
      </c>
      <c r="C62">
        <v>65.12</v>
      </c>
      <c r="E62" s="5">
        <f t="shared" si="2"/>
        <v>15280559.622769814</v>
      </c>
      <c r="F62" s="5">
        <f t="shared" si="3"/>
        <v>1521789.2783813137</v>
      </c>
      <c r="H62" s="1">
        <f t="shared" si="4"/>
        <v>150066.44844190998</v>
      </c>
      <c r="I62" s="5">
        <f t="shared" si="5"/>
        <v>1506844.1770289154</v>
      </c>
      <c r="J62">
        <f t="shared" si="6"/>
        <v>1514298.2905603233</v>
      </c>
      <c r="K62">
        <f t="shared" si="7"/>
        <v>84.312672630779417</v>
      </c>
      <c r="L62">
        <f t="shared" si="8"/>
        <v>0.11558329017619245</v>
      </c>
      <c r="M62">
        <f t="shared" si="9"/>
        <v>0.29472777381418014</v>
      </c>
    </row>
    <row r="63" spans="1:13">
      <c r="A63">
        <v>0.3765</v>
      </c>
      <c r="B63" s="1">
        <v>1210100</v>
      </c>
      <c r="C63">
        <v>67.010000000000005</v>
      </c>
      <c r="E63" s="5">
        <f t="shared" si="2"/>
        <v>15280559.622769814</v>
      </c>
      <c r="F63" s="5">
        <f t="shared" si="3"/>
        <v>947030.84844721435</v>
      </c>
      <c r="H63" s="1">
        <f t="shared" si="4"/>
        <v>58468.781286892736</v>
      </c>
      <c r="I63" s="5">
        <f t="shared" si="5"/>
        <v>943407.17621813645</v>
      </c>
      <c r="J63">
        <f t="shared" si="6"/>
        <v>945217.2758287125</v>
      </c>
      <c r="K63">
        <f t="shared" si="7"/>
        <v>86.453561988271858</v>
      </c>
      <c r="L63">
        <f t="shared" si="8"/>
        <v>0.21889325193892034</v>
      </c>
      <c r="M63">
        <f t="shared" si="9"/>
        <v>0.29015911040548947</v>
      </c>
    </row>
    <row r="64" spans="1:13">
      <c r="A64">
        <v>0.23449999999999999</v>
      </c>
      <c r="B64">
        <v>846580</v>
      </c>
      <c r="C64">
        <v>68.66</v>
      </c>
      <c r="E64" s="5">
        <f t="shared" si="2"/>
        <v>15280559.622769814</v>
      </c>
      <c r="F64" s="5">
        <f t="shared" si="3"/>
        <v>589850.55500895553</v>
      </c>
      <c r="H64" s="1">
        <f t="shared" si="4"/>
        <v>22735.163369058315</v>
      </c>
      <c r="I64" s="5">
        <f t="shared" si="5"/>
        <v>588972.94652716443</v>
      </c>
      <c r="J64">
        <f t="shared" si="6"/>
        <v>589411.58742792613</v>
      </c>
      <c r="K64">
        <f t="shared" si="7"/>
        <v>87.789401886558196</v>
      </c>
      <c r="L64">
        <f t="shared" si="8"/>
        <v>0.30377331447952216</v>
      </c>
      <c r="M64">
        <f t="shared" si="9"/>
        <v>0.27861057218989516</v>
      </c>
    </row>
    <row r="65" spans="1:13">
      <c r="A65">
        <v>0.14599999999999999</v>
      </c>
      <c r="B65">
        <v>587020</v>
      </c>
      <c r="C65">
        <v>70.209999999999994</v>
      </c>
      <c r="E65" s="5">
        <f t="shared" si="2"/>
        <v>15280559.622769814</v>
      </c>
      <c r="F65" s="5">
        <f t="shared" si="3"/>
        <v>367241.71015482943</v>
      </c>
      <c r="H65" s="1">
        <f t="shared" si="4"/>
        <v>8820.921707260095</v>
      </c>
      <c r="I65" s="5">
        <f t="shared" si="5"/>
        <v>367029.71462240868</v>
      </c>
      <c r="J65">
        <f t="shared" si="6"/>
        <v>367135.69708702032</v>
      </c>
      <c r="K65">
        <f t="shared" si="7"/>
        <v>88.623260481241871</v>
      </c>
      <c r="L65">
        <f t="shared" si="8"/>
        <v>0.37457719142955892</v>
      </c>
      <c r="M65">
        <f t="shared" si="9"/>
        <v>0.26225979890673523</v>
      </c>
    </row>
    <row r="66" spans="1:13">
      <c r="A66">
        <v>9.0999999999999998E-2</v>
      </c>
      <c r="B66">
        <v>403830</v>
      </c>
      <c r="C66">
        <v>71.67</v>
      </c>
      <c r="E66" s="5">
        <f t="shared" si="2"/>
        <v>15280559.622769814</v>
      </c>
      <c r="F66" s="5">
        <f t="shared" si="3"/>
        <v>228897.23030198272</v>
      </c>
      <c r="H66" s="1">
        <f t="shared" si="4"/>
        <v>3428.0281167326184</v>
      </c>
      <c r="I66" s="5">
        <f t="shared" si="5"/>
        <v>228845.8796865152</v>
      </c>
      <c r="J66">
        <f t="shared" si="6"/>
        <v>228871.55355409309</v>
      </c>
      <c r="K66">
        <f t="shared" si="7"/>
        <v>89.141794230725353</v>
      </c>
      <c r="L66">
        <f t="shared" ref="L66:L76" si="10">ABS((J66-B66)/B66)</f>
        <v>0.43324776872918536</v>
      </c>
      <c r="M66">
        <f t="shared" ref="M66:M76" si="11">ABS((K66-C66)/C66)</f>
        <v>0.24378113898040116</v>
      </c>
    </row>
    <row r="67" spans="1:13">
      <c r="A67">
        <v>5.6500000000000002E-2</v>
      </c>
      <c r="B67">
        <v>275630</v>
      </c>
      <c r="C67">
        <v>73.05</v>
      </c>
      <c r="E67" s="5">
        <f t="shared" ref="E67:E96" si="12">$P$1</f>
        <v>15280559.622769814</v>
      </c>
      <c r="F67" s="5">
        <f t="shared" ref="F67:F96" si="13">A67*$P$2</f>
        <v>142117.5111215607</v>
      </c>
      <c r="H67" s="1">
        <f t="shared" ref="H67:H96" si="14">E67*F67^2/(E67^2+F67^2)</f>
        <v>1321.655786230476</v>
      </c>
      <c r="I67" s="5">
        <f t="shared" ref="I67:I96" si="15">E67^2*F67/(E67^2+F67^2)</f>
        <v>142105.21900428651</v>
      </c>
      <c r="J67">
        <f t="shared" ref="J67:J96" si="16">(H67^2+I67^2)^0.5</f>
        <v>142111.36493002067</v>
      </c>
      <c r="K67">
        <f t="shared" ref="K67:K96" si="17">DEGREES(ATAN(I67/H67))</f>
        <v>89.467133468085422</v>
      </c>
      <c r="L67">
        <f t="shared" si="10"/>
        <v>0.48441256419830686</v>
      </c>
      <c r="M67">
        <f t="shared" si="11"/>
        <v>0.22473830894025223</v>
      </c>
    </row>
    <row r="68" spans="1:13">
      <c r="A68">
        <v>3.5349999999999999E-2</v>
      </c>
      <c r="B68">
        <v>186740</v>
      </c>
      <c r="C68">
        <v>74.349999999999994</v>
      </c>
      <c r="E68" s="5">
        <f t="shared" si="12"/>
        <v>15280559.622769814</v>
      </c>
      <c r="F68" s="5">
        <f t="shared" si="13"/>
        <v>88917.770232693292</v>
      </c>
      <c r="H68" s="1">
        <f t="shared" si="14"/>
        <v>517.39611313519003</v>
      </c>
      <c r="I68" s="5">
        <f t="shared" si="15"/>
        <v>88914.759498149346</v>
      </c>
      <c r="J68">
        <f t="shared" si="16"/>
        <v>88916.264852678258</v>
      </c>
      <c r="K68">
        <f t="shared" si="17"/>
        <v>89.6665988954434</v>
      </c>
      <c r="L68">
        <f t="shared" si="10"/>
        <v>0.52384992581836642</v>
      </c>
      <c r="M68">
        <f t="shared" si="11"/>
        <v>0.20600671009338811</v>
      </c>
    </row>
    <row r="69" spans="1:13">
      <c r="A69">
        <v>2.205E-2</v>
      </c>
      <c r="B69">
        <v>125650</v>
      </c>
      <c r="C69">
        <v>75.58</v>
      </c>
      <c r="E69" s="5">
        <f t="shared" si="12"/>
        <v>15280559.622769814</v>
      </c>
      <c r="F69" s="5">
        <f t="shared" si="13"/>
        <v>55463.55965009582</v>
      </c>
      <c r="H69" s="1">
        <f t="shared" si="14"/>
        <v>201.31238631241533</v>
      </c>
      <c r="I69" s="5">
        <f t="shared" si="15"/>
        <v>55462.828950316347</v>
      </c>
      <c r="J69">
        <f t="shared" si="16"/>
        <v>55463.194299002753</v>
      </c>
      <c r="K69">
        <f t="shared" si="17"/>
        <v>89.792035500808765</v>
      </c>
      <c r="L69">
        <f t="shared" si="10"/>
        <v>0.55858977875843407</v>
      </c>
      <c r="M69">
        <f t="shared" si="11"/>
        <v>0.18803963351162697</v>
      </c>
    </row>
    <row r="70" spans="1:13">
      <c r="A70">
        <v>1.37E-2</v>
      </c>
      <c r="B70">
        <v>83943</v>
      </c>
      <c r="C70">
        <v>76.760000000000005</v>
      </c>
      <c r="E70" s="5">
        <f t="shared" si="12"/>
        <v>15280559.622769814</v>
      </c>
      <c r="F70" s="5">
        <f t="shared" si="13"/>
        <v>34460.352254254547</v>
      </c>
      <c r="H70" s="1">
        <f t="shared" si="14"/>
        <v>77.713766206415954</v>
      </c>
      <c r="I70" s="5">
        <f t="shared" si="15"/>
        <v>34460.176996029411</v>
      </c>
      <c r="J70">
        <f t="shared" si="16"/>
        <v>34460.264625030555</v>
      </c>
      <c r="K70">
        <f t="shared" si="17"/>
        <v>89.870788148716201</v>
      </c>
      <c r="L70">
        <f t="shared" si="10"/>
        <v>0.58948018744826181</v>
      </c>
      <c r="M70">
        <f t="shared" si="11"/>
        <v>0.17080234690875709</v>
      </c>
    </row>
    <row r="71" spans="1:13">
      <c r="A71">
        <v>8.5500000000000003E-3</v>
      </c>
      <c r="B71">
        <v>55629</v>
      </c>
      <c r="C71">
        <v>77.900000000000006</v>
      </c>
      <c r="E71" s="5">
        <f t="shared" si="12"/>
        <v>15280559.622769814</v>
      </c>
      <c r="F71" s="5">
        <f t="shared" si="13"/>
        <v>21506.278231669807</v>
      </c>
      <c r="H71" s="1">
        <f t="shared" si="14"/>
        <v>30.268465201168866</v>
      </c>
      <c r="I71" s="5">
        <f t="shared" si="15"/>
        <v>21506.235631002663</v>
      </c>
      <c r="J71">
        <f t="shared" si="16"/>
        <v>21506.256931325686</v>
      </c>
      <c r="K71">
        <f t="shared" si="17"/>
        <v>89.919360403511718</v>
      </c>
      <c r="L71">
        <f t="shared" si="10"/>
        <v>0.61339846246875407</v>
      </c>
      <c r="M71">
        <f t="shared" si="11"/>
        <v>0.1542921746278782</v>
      </c>
    </row>
    <row r="72" spans="1:13">
      <c r="A72">
        <v>5.3499999999999997E-3</v>
      </c>
      <c r="B72">
        <v>36525</v>
      </c>
      <c r="C72">
        <v>79.03</v>
      </c>
      <c r="E72" s="5">
        <f t="shared" si="12"/>
        <v>15280559.622769814</v>
      </c>
      <c r="F72" s="5">
        <f t="shared" si="13"/>
        <v>13457.14485841327</v>
      </c>
      <c r="H72" s="1">
        <f t="shared" si="14"/>
        <v>11.851307266055478</v>
      </c>
      <c r="I72" s="5">
        <f t="shared" si="15"/>
        <v>13457.134421311319</v>
      </c>
      <c r="J72">
        <f t="shared" si="16"/>
        <v>13457.139639861283</v>
      </c>
      <c r="K72">
        <f t="shared" si="17"/>
        <v>89.949541284849261</v>
      </c>
      <c r="L72">
        <f t="shared" si="10"/>
        <v>0.63156359644459181</v>
      </c>
      <c r="M72">
        <f t="shared" si="11"/>
        <v>0.13816957212260231</v>
      </c>
    </row>
    <row r="73" spans="1:13">
      <c r="A73">
        <v>3.32E-3</v>
      </c>
      <c r="B73">
        <v>23697</v>
      </c>
      <c r="C73">
        <v>80.14</v>
      </c>
      <c r="E73" s="5">
        <f t="shared" si="12"/>
        <v>15280559.622769814</v>
      </c>
      <c r="F73" s="5">
        <f t="shared" si="13"/>
        <v>8350.9758747536562</v>
      </c>
      <c r="H73" s="1">
        <f t="shared" si="14"/>
        <v>4.5638889512731007</v>
      </c>
      <c r="I73" s="5">
        <f t="shared" si="15"/>
        <v>8350.9733805435299</v>
      </c>
      <c r="J73">
        <f t="shared" si="16"/>
        <v>8350.9746276484984</v>
      </c>
      <c r="K73">
        <f t="shared" si="17"/>
        <v>89.968687297022157</v>
      </c>
      <c r="L73">
        <f t="shared" si="10"/>
        <v>0.64759359295908769</v>
      </c>
      <c r="M73">
        <f t="shared" si="11"/>
        <v>0.12264396427529518</v>
      </c>
    </row>
    <row r="74" spans="1:13">
      <c r="A74">
        <v>2.0699999999999998E-3</v>
      </c>
      <c r="B74">
        <v>15161</v>
      </c>
      <c r="C74">
        <v>81.3</v>
      </c>
      <c r="E74" s="5">
        <f t="shared" si="12"/>
        <v>15280559.622769814</v>
      </c>
      <c r="F74" s="5">
        <f t="shared" si="13"/>
        <v>5206.7831508253212</v>
      </c>
      <c r="H74" s="1">
        <f t="shared" si="14"/>
        <v>1.7741881384747591</v>
      </c>
      <c r="I74" s="5">
        <f t="shared" si="15"/>
        <v>5206.7825462785549</v>
      </c>
      <c r="J74">
        <f t="shared" si="16"/>
        <v>5206.7828485519294</v>
      </c>
      <c r="K74">
        <f t="shared" si="17"/>
        <v>89.980476717135957</v>
      </c>
      <c r="L74">
        <f t="shared" si="10"/>
        <v>0.65656732085271885</v>
      </c>
      <c r="M74">
        <f t="shared" si="11"/>
        <v>0.10677093133008561</v>
      </c>
    </row>
    <row r="75" spans="1:13">
      <c r="A75">
        <v>1.2899999999999999E-3</v>
      </c>
      <c r="B75">
        <v>9677</v>
      </c>
      <c r="C75">
        <v>82.5</v>
      </c>
      <c r="E75" s="5">
        <f t="shared" si="12"/>
        <v>15280559.622769814</v>
      </c>
      <c r="F75" s="5">
        <f t="shared" si="13"/>
        <v>3244.8068910940406</v>
      </c>
      <c r="H75" s="1">
        <f t="shared" si="14"/>
        <v>0.68903047700159215</v>
      </c>
      <c r="I75" s="5">
        <f t="shared" si="15"/>
        <v>3244.8067447793183</v>
      </c>
      <c r="J75">
        <f t="shared" si="16"/>
        <v>3244.8068179366787</v>
      </c>
      <c r="K75">
        <f t="shared" si="17"/>
        <v>89.987833316188031</v>
      </c>
      <c r="L75">
        <f t="shared" si="10"/>
        <v>0.66468876532637411</v>
      </c>
      <c r="M75">
        <f t="shared" si="11"/>
        <v>9.0761615953794311E-2</v>
      </c>
    </row>
    <row r="76" spans="1:13">
      <c r="A76" s="1">
        <v>8.0500000000000005E-4</v>
      </c>
      <c r="B76">
        <v>6171.1</v>
      </c>
      <c r="C76">
        <v>83.71</v>
      </c>
      <c r="E76" s="5">
        <f t="shared" si="12"/>
        <v>15280559.622769814</v>
      </c>
      <c r="F76" s="5">
        <f t="shared" si="13"/>
        <v>2024.8601142098473</v>
      </c>
      <c r="H76" s="1">
        <f t="shared" si="14"/>
        <v>0.26831860294000476</v>
      </c>
      <c r="I76" s="5">
        <f t="shared" si="15"/>
        <v>2024.8600786543673</v>
      </c>
      <c r="J76">
        <f t="shared" si="16"/>
        <v>2024.8600964321074</v>
      </c>
      <c r="K76">
        <f t="shared" si="17"/>
        <v>89.992407611970137</v>
      </c>
      <c r="L76">
        <f t="shared" si="10"/>
        <v>0.6718802002184201</v>
      </c>
      <c r="M76">
        <f t="shared" si="11"/>
        <v>7.5049666849482069E-2</v>
      </c>
    </row>
    <row r="77" spans="1:13">
      <c r="A77" s="1">
        <v>5.0000000000000001E-4</v>
      </c>
      <c r="B77">
        <v>3839.3</v>
      </c>
      <c r="C77" t="s">
        <v>18</v>
      </c>
      <c r="E77" s="5">
        <f t="shared" si="12"/>
        <v>15280559.622769814</v>
      </c>
      <c r="F77" s="5">
        <f t="shared" si="13"/>
        <v>1257.6770895713337</v>
      </c>
      <c r="H77" s="1">
        <f t="shared" si="14"/>
        <v>0.10351398705061042</v>
      </c>
      <c r="I77" s="5">
        <f t="shared" si="15"/>
        <v>1257.6770810515429</v>
      </c>
      <c r="J77">
        <f t="shared" si="16"/>
        <v>1257.6770853114383</v>
      </c>
      <c r="K77">
        <f t="shared" si="17"/>
        <v>89.995284231020406</v>
      </c>
      <c r="L77">
        <f t="shared" ref="L77:L96" si="18">ABS((J77-B77)/B77)</f>
        <v>0.6724202106343764</v>
      </c>
    </row>
    <row r="78" spans="1:13">
      <c r="A78">
        <v>0.2</v>
      </c>
      <c r="B78">
        <v>734510</v>
      </c>
      <c r="C78" t="s">
        <v>18</v>
      </c>
      <c r="E78" s="5">
        <f t="shared" si="12"/>
        <v>15280559.622769814</v>
      </c>
      <c r="F78" s="5">
        <f t="shared" si="13"/>
        <v>503070.83582853351</v>
      </c>
      <c r="H78" s="1">
        <f t="shared" si="14"/>
        <v>16544.306057310616</v>
      </c>
      <c r="I78" s="5">
        <f t="shared" si="15"/>
        <v>502526.15958094032</v>
      </c>
      <c r="J78">
        <f t="shared" si="16"/>
        <v>502798.42394948559</v>
      </c>
      <c r="K78">
        <f t="shared" si="17"/>
        <v>88.114373469139309</v>
      </c>
      <c r="L78">
        <f t="shared" si="18"/>
        <v>0.31546415440295489</v>
      </c>
    </row>
    <row r="79" spans="1:13">
      <c r="A79">
        <v>0.12479999999999999</v>
      </c>
      <c r="B79">
        <v>565320</v>
      </c>
      <c r="C79">
        <v>78.040000000000006</v>
      </c>
      <c r="E79" s="5">
        <f t="shared" si="12"/>
        <v>15280559.622769814</v>
      </c>
      <c r="F79" s="5">
        <f t="shared" si="13"/>
        <v>313916.20155700488</v>
      </c>
      <c r="H79" s="1">
        <f t="shared" si="14"/>
        <v>6446.2174668279922</v>
      </c>
      <c r="I79" s="5">
        <f t="shared" si="15"/>
        <v>313783.77367795119</v>
      </c>
      <c r="J79">
        <f t="shared" si="16"/>
        <v>313849.98063279426</v>
      </c>
      <c r="K79">
        <f t="shared" si="17"/>
        <v>88.823109604564166</v>
      </c>
      <c r="L79">
        <f t="shared" si="18"/>
        <v>0.44482774245950213</v>
      </c>
      <c r="M79">
        <f t="shared" ref="M79:M96" si="19">ABS((K79-C79)/C79)</f>
        <v>0.13817413639882317</v>
      </c>
    </row>
    <row r="80" spans="1:13">
      <c r="A80">
        <v>7.7600000000000002E-2</v>
      </c>
      <c r="B80">
        <v>402330</v>
      </c>
      <c r="C80">
        <v>74.06</v>
      </c>
      <c r="E80" s="5">
        <f t="shared" si="12"/>
        <v>15280559.622769814</v>
      </c>
      <c r="F80" s="5">
        <f t="shared" si="13"/>
        <v>195191.48430147101</v>
      </c>
      <c r="H80" s="1">
        <f t="shared" si="14"/>
        <v>2492.9387879996502</v>
      </c>
      <c r="I80" s="5">
        <f t="shared" si="15"/>
        <v>195159.63989038169</v>
      </c>
      <c r="J80">
        <f t="shared" si="16"/>
        <v>195175.56144646843</v>
      </c>
      <c r="K80">
        <f t="shared" si="17"/>
        <v>89.268152456434933</v>
      </c>
      <c r="L80">
        <f t="shared" si="18"/>
        <v>0.51488688030604624</v>
      </c>
      <c r="M80">
        <f t="shared" si="19"/>
        <v>0.20534907448602391</v>
      </c>
    </row>
    <row r="81" spans="1:13">
      <c r="A81">
        <v>4.8399999999999999E-2</v>
      </c>
      <c r="B81">
        <v>280030</v>
      </c>
      <c r="C81">
        <v>75.349999999999994</v>
      </c>
      <c r="E81" s="5">
        <f t="shared" si="12"/>
        <v>15280559.622769814</v>
      </c>
      <c r="F81" s="5">
        <f t="shared" si="13"/>
        <v>121743.14227050509</v>
      </c>
      <c r="H81" s="1">
        <f t="shared" si="14"/>
        <v>969.88934376212433</v>
      </c>
      <c r="I81" s="5">
        <f t="shared" si="15"/>
        <v>121735.41497652639</v>
      </c>
      <c r="J81">
        <f t="shared" si="16"/>
        <v>121739.27856220533</v>
      </c>
      <c r="K81">
        <f t="shared" si="17"/>
        <v>89.543523220041251</v>
      </c>
      <c r="L81">
        <f t="shared" si="18"/>
        <v>0.56526344119485294</v>
      </c>
      <c r="M81">
        <f t="shared" si="19"/>
        <v>0.1883679259461348</v>
      </c>
    </row>
    <row r="82" spans="1:13">
      <c r="A82">
        <v>3.0120000000000001E-2</v>
      </c>
      <c r="B82">
        <v>190590</v>
      </c>
      <c r="C82">
        <v>76.08</v>
      </c>
      <c r="E82" s="5">
        <f t="shared" si="12"/>
        <v>15280559.622769814</v>
      </c>
      <c r="F82" s="5">
        <f t="shared" si="13"/>
        <v>75762.467875777147</v>
      </c>
      <c r="H82" s="1">
        <f t="shared" si="14"/>
        <v>375.62828719940973</v>
      </c>
      <c r="I82" s="5">
        <f t="shared" si="15"/>
        <v>75760.605475004879</v>
      </c>
      <c r="J82">
        <f t="shared" si="16"/>
        <v>75761.536669668232</v>
      </c>
      <c r="K82">
        <f t="shared" si="17"/>
        <v>89.715924403794432</v>
      </c>
      <c r="L82">
        <f t="shared" si="18"/>
        <v>0.60248944504082991</v>
      </c>
      <c r="M82">
        <f t="shared" si="19"/>
        <v>0.17923139332011612</v>
      </c>
    </row>
    <row r="83" spans="1:13">
      <c r="A83">
        <v>1.8759999999999999E-2</v>
      </c>
      <c r="B83">
        <v>127820</v>
      </c>
      <c r="C83">
        <v>77.13</v>
      </c>
      <c r="E83" s="5">
        <f t="shared" si="12"/>
        <v>15280559.622769814</v>
      </c>
      <c r="F83" s="5">
        <f t="shared" si="13"/>
        <v>47188.044400716441</v>
      </c>
      <c r="H83" s="1">
        <f t="shared" si="14"/>
        <v>145.72046801143722</v>
      </c>
      <c r="I83" s="5">
        <f t="shared" si="15"/>
        <v>47187.594399925605</v>
      </c>
      <c r="J83">
        <f t="shared" si="16"/>
        <v>47187.819399784596</v>
      </c>
      <c r="K83">
        <f t="shared" si="17"/>
        <v>89.823064909926899</v>
      </c>
      <c r="L83">
        <f t="shared" si="18"/>
        <v>0.63082601001576755</v>
      </c>
      <c r="M83">
        <f t="shared" si="19"/>
        <v>0.16456715817356288</v>
      </c>
    </row>
    <row r="84" spans="1:13">
      <c r="A84">
        <v>1.1679999999999999E-2</v>
      </c>
      <c r="B84">
        <v>84981</v>
      </c>
      <c r="C84">
        <v>78.33</v>
      </c>
      <c r="E84" s="5">
        <f t="shared" si="12"/>
        <v>15280559.622769814</v>
      </c>
      <c r="F84" s="5">
        <f t="shared" si="13"/>
        <v>29379.336812386355</v>
      </c>
      <c r="H84" s="1">
        <f t="shared" si="14"/>
        <v>56.486297762015724</v>
      </c>
      <c r="I84" s="5">
        <f t="shared" si="15"/>
        <v>29379.228208381777</v>
      </c>
      <c r="J84">
        <f t="shared" si="16"/>
        <v>29379.282510333884</v>
      </c>
      <c r="K84">
        <f t="shared" si="17"/>
        <v>89.889839772127985</v>
      </c>
      <c r="L84">
        <f t="shared" si="18"/>
        <v>0.65428410456062081</v>
      </c>
      <c r="M84">
        <f t="shared" si="19"/>
        <v>0.14757870256770059</v>
      </c>
    </row>
    <row r="85" spans="1:13">
      <c r="A85">
        <v>7.28E-3</v>
      </c>
      <c r="B85">
        <v>56180</v>
      </c>
      <c r="C85">
        <v>79.31</v>
      </c>
      <c r="E85" s="5">
        <f t="shared" si="12"/>
        <v>15280559.622769814</v>
      </c>
      <c r="F85" s="5">
        <f t="shared" si="13"/>
        <v>18311.77842415862</v>
      </c>
      <c r="H85" s="1">
        <f t="shared" si="14"/>
        <v>21.944271399856017</v>
      </c>
      <c r="I85" s="5">
        <f t="shared" si="15"/>
        <v>18311.752126781725</v>
      </c>
      <c r="J85">
        <f t="shared" si="16"/>
        <v>18311.765275465452</v>
      </c>
      <c r="K85">
        <f t="shared" si="17"/>
        <v>89.931338436370069</v>
      </c>
      <c r="L85">
        <f t="shared" si="18"/>
        <v>0.6740518818891873</v>
      </c>
      <c r="M85">
        <f t="shared" si="19"/>
        <v>0.1339218060316488</v>
      </c>
    </row>
    <row r="86" spans="1:13">
      <c r="A86">
        <v>4.5199999999999997E-3</v>
      </c>
      <c r="B86">
        <v>36942</v>
      </c>
      <c r="C86">
        <v>80.17</v>
      </c>
      <c r="E86" s="5">
        <f t="shared" si="12"/>
        <v>15280559.622769814</v>
      </c>
      <c r="F86" s="5">
        <f t="shared" si="13"/>
        <v>11369.400889724857</v>
      </c>
      <c r="H86" s="1">
        <f t="shared" si="14"/>
        <v>8.459324018372774</v>
      </c>
      <c r="I86" s="5">
        <f t="shared" si="15"/>
        <v>11369.394595619902</v>
      </c>
      <c r="J86">
        <f t="shared" si="16"/>
        <v>11369.397742671943</v>
      </c>
      <c r="K86">
        <f t="shared" si="17"/>
        <v>89.957369456194897</v>
      </c>
      <c r="L86">
        <f t="shared" si="18"/>
        <v>0.6922365399092647</v>
      </c>
      <c r="M86">
        <f t="shared" si="19"/>
        <v>0.12208269248091425</v>
      </c>
    </row>
    <row r="87" spans="1:13">
      <c r="A87">
        <v>2.8300000000000001E-3</v>
      </c>
      <c r="B87">
        <v>24173</v>
      </c>
      <c r="C87">
        <v>81.069999999999993</v>
      </c>
      <c r="E87" s="5">
        <f t="shared" si="12"/>
        <v>15280559.622769814</v>
      </c>
      <c r="F87" s="5">
        <f t="shared" si="13"/>
        <v>7118.4523269737492</v>
      </c>
      <c r="H87" s="1">
        <f t="shared" si="14"/>
        <v>3.3161319863676026</v>
      </c>
      <c r="I87" s="5">
        <f t="shared" si="15"/>
        <v>7118.4507821528769</v>
      </c>
      <c r="J87">
        <f t="shared" si="16"/>
        <v>7118.4515545632712</v>
      </c>
      <c r="K87">
        <f t="shared" si="17"/>
        <v>89.973308749445991</v>
      </c>
      <c r="L87">
        <f t="shared" si="18"/>
        <v>0.70552055787187062</v>
      </c>
      <c r="M87">
        <f t="shared" si="19"/>
        <v>0.10982248364926604</v>
      </c>
    </row>
    <row r="88" spans="1:13">
      <c r="A88">
        <v>1.7600000000000001E-3</v>
      </c>
      <c r="B88">
        <v>15740</v>
      </c>
      <c r="C88">
        <v>81.93</v>
      </c>
      <c r="E88" s="5">
        <f t="shared" si="12"/>
        <v>15280559.622769814</v>
      </c>
      <c r="F88" s="5">
        <f t="shared" si="13"/>
        <v>4427.023355291095</v>
      </c>
      <c r="H88" s="1">
        <f t="shared" si="14"/>
        <v>1.2825796061865524</v>
      </c>
      <c r="I88" s="5">
        <f t="shared" si="15"/>
        <v>4427.0229837071993</v>
      </c>
      <c r="J88">
        <f t="shared" si="16"/>
        <v>4427.0231694991435</v>
      </c>
      <c r="K88">
        <f t="shared" si="17"/>
        <v>89.983400493618745</v>
      </c>
      <c r="L88">
        <f t="shared" si="18"/>
        <v>0.71874058643588667</v>
      </c>
      <c r="M88">
        <f t="shared" si="19"/>
        <v>9.8296112457204168E-2</v>
      </c>
    </row>
    <row r="89" spans="1:13">
      <c r="A89">
        <v>1.1000000000000001E-3</v>
      </c>
      <c r="B89">
        <v>10197</v>
      </c>
      <c r="C89">
        <v>82.79</v>
      </c>
      <c r="E89" s="5">
        <f t="shared" si="12"/>
        <v>15280559.622769814</v>
      </c>
      <c r="F89" s="5">
        <f t="shared" si="13"/>
        <v>2766.8895970569342</v>
      </c>
      <c r="H89" s="1">
        <f t="shared" si="14"/>
        <v>0.50100768429222475</v>
      </c>
      <c r="I89" s="5">
        <f t="shared" si="15"/>
        <v>2766.8895063382051</v>
      </c>
      <c r="J89">
        <f t="shared" si="16"/>
        <v>2766.8895516975695</v>
      </c>
      <c r="K89">
        <f t="shared" si="17"/>
        <v>89.989625308334837</v>
      </c>
      <c r="L89">
        <f t="shared" si="18"/>
        <v>0.72865651155265565</v>
      </c>
      <c r="M89">
        <f t="shared" si="19"/>
        <v>8.6962499194767853E-2</v>
      </c>
    </row>
    <row r="90" spans="1:13">
      <c r="A90" s="1">
        <v>6.8400000000000004E-4</v>
      </c>
      <c r="B90">
        <v>6568.5</v>
      </c>
      <c r="C90">
        <v>83.65</v>
      </c>
      <c r="E90" s="5">
        <f t="shared" si="12"/>
        <v>15280559.622769814</v>
      </c>
      <c r="F90" s="5">
        <f t="shared" si="13"/>
        <v>1720.5022585335846</v>
      </c>
      <c r="H90" s="1">
        <f t="shared" si="14"/>
        <v>0.19371855855863745</v>
      </c>
      <c r="I90" s="5">
        <f t="shared" si="15"/>
        <v>1720.5022367219999</v>
      </c>
      <c r="J90">
        <f t="shared" si="16"/>
        <v>1720.502247627792</v>
      </c>
      <c r="K90">
        <f t="shared" si="17"/>
        <v>89.993548828048603</v>
      </c>
      <c r="L90">
        <f t="shared" si="18"/>
        <v>0.73806770988387127</v>
      </c>
      <c r="M90">
        <f t="shared" si="19"/>
        <v>7.5834415158979041E-2</v>
      </c>
    </row>
    <row r="91" spans="1:13">
      <c r="A91" s="1">
        <v>4.28E-4</v>
      </c>
      <c r="B91">
        <v>4209.5</v>
      </c>
      <c r="C91">
        <v>84.57</v>
      </c>
      <c r="E91" s="5">
        <f t="shared" si="12"/>
        <v>15280559.622769814</v>
      </c>
      <c r="F91" s="5">
        <f t="shared" si="13"/>
        <v>1076.5715886730616</v>
      </c>
      <c r="H91" s="1">
        <f t="shared" si="14"/>
        <v>7.5848424952840179E-2</v>
      </c>
      <c r="I91" s="5">
        <f t="shared" si="15"/>
        <v>1076.5715833292613</v>
      </c>
      <c r="J91">
        <f t="shared" si="16"/>
        <v>1076.5715860011614</v>
      </c>
      <c r="K91">
        <f t="shared" si="17"/>
        <v>89.995963301751033</v>
      </c>
      <c r="L91">
        <f t="shared" si="18"/>
        <v>0.74425190972772026</v>
      </c>
      <c r="M91">
        <f t="shared" si="19"/>
        <v>6.4159433626002599E-2</v>
      </c>
    </row>
    <row r="92" spans="1:13">
      <c r="A92" s="1">
        <v>2.656E-4</v>
      </c>
      <c r="B92">
        <v>2675.5</v>
      </c>
      <c r="C92">
        <v>85.48</v>
      </c>
      <c r="E92" s="5">
        <f t="shared" si="12"/>
        <v>15280559.622769814</v>
      </c>
      <c r="F92" s="5">
        <f t="shared" si="13"/>
        <v>668.07806998029253</v>
      </c>
      <c r="H92" s="1">
        <f t="shared" si="14"/>
        <v>2.9208897956220906E-2</v>
      </c>
      <c r="I92" s="5">
        <f t="shared" si="15"/>
        <v>668.07806870325658</v>
      </c>
      <c r="J92">
        <f t="shared" si="16"/>
        <v>668.07806934177461</v>
      </c>
      <c r="K92">
        <f t="shared" si="17"/>
        <v>89.997494983513988</v>
      </c>
      <c r="L92">
        <f t="shared" si="18"/>
        <v>0.75029786232787343</v>
      </c>
      <c r="M92">
        <f t="shared" si="19"/>
        <v>5.2848560874052222E-2</v>
      </c>
    </row>
    <row r="93" spans="1:13">
      <c r="A93" s="1">
        <v>1.6559999999999999E-4</v>
      </c>
      <c r="B93">
        <v>1684.9</v>
      </c>
      <c r="C93">
        <v>86.46</v>
      </c>
      <c r="E93" s="5">
        <f t="shared" si="12"/>
        <v>15280559.622769814</v>
      </c>
      <c r="F93" s="5">
        <f t="shared" si="13"/>
        <v>416.54265206602571</v>
      </c>
      <c r="H93" s="1">
        <f t="shared" si="14"/>
        <v>1.1354805396179321E-2</v>
      </c>
      <c r="I93" s="5">
        <f t="shared" si="15"/>
        <v>416.54265175649772</v>
      </c>
      <c r="J93">
        <f t="shared" si="16"/>
        <v>416.54265191126171</v>
      </c>
      <c r="K93">
        <f t="shared" si="17"/>
        <v>89.998438137310828</v>
      </c>
      <c r="L93">
        <f t="shared" si="18"/>
        <v>0.75277900652189356</v>
      </c>
      <c r="M93">
        <f t="shared" si="19"/>
        <v>4.0925724465774166E-2</v>
      </c>
    </row>
    <row r="94" spans="1:13">
      <c r="A94" s="1">
        <v>1.032E-4</v>
      </c>
      <c r="B94">
        <v>1052.8</v>
      </c>
      <c r="C94">
        <v>87.57</v>
      </c>
      <c r="E94" s="5">
        <f t="shared" si="12"/>
        <v>15280559.622769814</v>
      </c>
      <c r="F94" s="5">
        <f t="shared" si="13"/>
        <v>259.58455128752331</v>
      </c>
      <c r="H94" s="1">
        <f t="shared" si="14"/>
        <v>4.4097952503839135E-3</v>
      </c>
      <c r="I94" s="5">
        <f t="shared" si="15"/>
        <v>259.58455121261017</v>
      </c>
      <c r="J94">
        <f t="shared" si="16"/>
        <v>259.58455125006674</v>
      </c>
      <c r="K94">
        <f t="shared" si="17"/>
        <v>89.99902666528051</v>
      </c>
      <c r="L94">
        <f t="shared" si="18"/>
        <v>0.75343412685214028</v>
      </c>
      <c r="M94">
        <f t="shared" si="19"/>
        <v>2.773811425465933E-2</v>
      </c>
    </row>
    <row r="95" spans="1:13">
      <c r="A95" s="1">
        <v>6.4399999999999993E-5</v>
      </c>
      <c r="B95">
        <v>661.46</v>
      </c>
      <c r="C95">
        <v>88.56</v>
      </c>
      <c r="E95" s="5">
        <f t="shared" si="12"/>
        <v>15280559.622769814</v>
      </c>
      <c r="F95" s="5">
        <f t="shared" si="13"/>
        <v>161.98880913678778</v>
      </c>
      <c r="H95" s="1">
        <f t="shared" si="14"/>
        <v>1.7172390887768621E-3</v>
      </c>
      <c r="I95" s="5">
        <f t="shared" si="15"/>
        <v>161.98880911858336</v>
      </c>
      <c r="J95">
        <f t="shared" si="16"/>
        <v>161.98880912768556</v>
      </c>
      <c r="K95">
        <f t="shared" si="17"/>
        <v>89.999392608954082</v>
      </c>
      <c r="L95">
        <f t="shared" si="18"/>
        <v>0.7551041497177674</v>
      </c>
      <c r="M95">
        <f t="shared" si="19"/>
        <v>1.625330407581391E-2</v>
      </c>
    </row>
    <row r="96" spans="1:13">
      <c r="A96" s="1">
        <v>4.0000000000000003E-5</v>
      </c>
      <c r="B96">
        <v>416.02</v>
      </c>
      <c r="C96">
        <v>89.4</v>
      </c>
      <c r="E96" s="5">
        <f t="shared" si="12"/>
        <v>15280559.622769814</v>
      </c>
      <c r="F96" s="5">
        <f t="shared" si="13"/>
        <v>100.6141671657067</v>
      </c>
      <c r="H96" s="1">
        <f t="shared" si="14"/>
        <v>6.6248952158303918E-4</v>
      </c>
      <c r="I96" s="5">
        <f t="shared" si="15"/>
        <v>100.61416716134457</v>
      </c>
      <c r="J96">
        <f t="shared" si="16"/>
        <v>100.61416716352564</v>
      </c>
      <c r="K96">
        <f t="shared" si="17"/>
        <v>89.999622738480781</v>
      </c>
      <c r="L96">
        <f t="shared" si="18"/>
        <v>0.75815064861418768</v>
      </c>
      <c r="M96">
        <f t="shared" si="19"/>
        <v>6.7071894684650477E-3</v>
      </c>
    </row>
  </sheetData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96"/>
  <sheetViews>
    <sheetView zoomScale="70" zoomScaleNormal="70" workbookViewId="0">
      <selection activeCell="Q1" sqref="Q1:Q2"/>
    </sheetView>
  </sheetViews>
  <sheetFormatPr defaultRowHeight="14.4"/>
  <cols>
    <col min="16" max="16" width="13.77734375" customWidth="1"/>
  </cols>
  <sheetData>
    <row r="1" spans="1:23">
      <c r="A1" t="s">
        <v>19</v>
      </c>
      <c r="B1" t="s">
        <v>20</v>
      </c>
      <c r="C1" t="s">
        <v>21</v>
      </c>
      <c r="E1" t="s">
        <v>0</v>
      </c>
      <c r="F1" t="s">
        <v>1</v>
      </c>
      <c r="H1" t="s">
        <v>27</v>
      </c>
      <c r="I1" t="s">
        <v>28</v>
      </c>
      <c r="J1" t="s">
        <v>25</v>
      </c>
      <c r="K1" t="s">
        <v>24</v>
      </c>
      <c r="L1" t="s">
        <v>30</v>
      </c>
      <c r="M1" t="s">
        <v>31</v>
      </c>
      <c r="O1" t="s">
        <v>42</v>
      </c>
      <c r="P1" s="5">
        <f>10^Q1</f>
        <v>16105682.497304939</v>
      </c>
      <c r="Q1">
        <v>7.2069791332869171</v>
      </c>
      <c r="R1" s="5"/>
      <c r="S1" s="4">
        <f>P1/10^6</f>
        <v>16.10568249730494</v>
      </c>
      <c r="T1" s="8" t="s">
        <v>44</v>
      </c>
    </row>
    <row r="2" spans="1:23">
      <c r="A2">
        <v>30000</v>
      </c>
      <c r="B2" s="1">
        <v>202700000</v>
      </c>
      <c r="C2">
        <v>21.11</v>
      </c>
      <c r="E2" s="5">
        <f>$P$1</f>
        <v>16105682.497304939</v>
      </c>
      <c r="F2" s="5">
        <f>A2*$P$2</f>
        <v>122441108033.49985</v>
      </c>
      <c r="H2" s="1">
        <f>E2*F2^2/(E2^2+F2^2)</f>
        <v>16105682.218639642</v>
      </c>
      <c r="I2" s="5">
        <f>E2^2*F2/(E2^2+F2^2)</f>
        <v>2118.5123883796446</v>
      </c>
      <c r="J2">
        <f>(H2^2+I2^2)^0.5</f>
        <v>16105682.357972292</v>
      </c>
      <c r="K2">
        <f>DEGREES(ATAN(I2/H2))</f>
        <v>7.5365834462940602E-3</v>
      </c>
      <c r="L2">
        <f t="shared" ref="L2:M33" si="0">ABS((J2-B2)/B2)</f>
        <v>0.9205442409572161</v>
      </c>
      <c r="M2">
        <f t="shared" si="0"/>
        <v>0.99964298515176242</v>
      </c>
      <c r="O2" t="s">
        <v>43</v>
      </c>
      <c r="P2" s="5">
        <f>10^Q2</f>
        <v>4081370.2677833284</v>
      </c>
      <c r="Q2">
        <v>6.6108059963808818</v>
      </c>
      <c r="R2" s="5"/>
      <c r="S2" s="4">
        <f>P2/10^6</f>
        <v>4.0813702677833286</v>
      </c>
      <c r="T2" s="8" t="s">
        <v>45</v>
      </c>
    </row>
    <row r="3" spans="1:23">
      <c r="A3">
        <v>18720</v>
      </c>
      <c r="B3" s="1">
        <v>180760000</v>
      </c>
      <c r="C3">
        <v>22.49</v>
      </c>
      <c r="E3" s="5">
        <f t="shared" ref="E3:E66" si="1">$P$1</f>
        <v>16105682.497304939</v>
      </c>
      <c r="F3" s="5">
        <f t="shared" ref="F3:F66" si="2">A3*$P$2</f>
        <v>76403251412.903915</v>
      </c>
      <c r="H3" s="1">
        <f t="shared" ref="H3:H66" si="3">E3*F3^2/(E3^2+F3^2)</f>
        <v>16105681.78163348</v>
      </c>
      <c r="I3" s="5">
        <f t="shared" ref="I3:I66" si="4">E3^2*F3/(E3^2+F3^2)</f>
        <v>3395.0518123343627</v>
      </c>
      <c r="J3">
        <f t="shared" ref="J3:J66" si="5">(H3^2+I3^2)^0.5</f>
        <v>16105682.139469206</v>
      </c>
      <c r="K3">
        <f t="shared" ref="K3:K66" si="6">DEGREES(ATAN(I3/H3))</f>
        <v>1.2077857977770865E-2</v>
      </c>
      <c r="L3">
        <f t="shared" si="0"/>
        <v>0.91090018732314004</v>
      </c>
      <c r="M3">
        <f t="shared" si="0"/>
        <v>0.99946296763104614</v>
      </c>
      <c r="P3" s="5"/>
      <c r="R3" s="5"/>
      <c r="T3" s="8"/>
    </row>
    <row r="4" spans="1:23">
      <c r="A4">
        <v>11640</v>
      </c>
      <c r="B4" s="1">
        <v>158890000</v>
      </c>
      <c r="C4">
        <v>23.73</v>
      </c>
      <c r="E4" s="5">
        <f t="shared" si="1"/>
        <v>16105682.497304939</v>
      </c>
      <c r="F4" s="5">
        <f t="shared" si="2"/>
        <v>47507149916.99794</v>
      </c>
      <c r="H4" s="1">
        <f t="shared" si="3"/>
        <v>16105680.646249626</v>
      </c>
      <c r="I4" s="5">
        <f t="shared" si="4"/>
        <v>5460.082942139943</v>
      </c>
      <c r="J4">
        <f t="shared" si="5"/>
        <v>16105681.571777256</v>
      </c>
      <c r="K4">
        <f t="shared" si="6"/>
        <v>1.9424183507808529E-2</v>
      </c>
      <c r="L4">
        <f t="shared" si="0"/>
        <v>0.89863627936448331</v>
      </c>
      <c r="M4">
        <f t="shared" si="0"/>
        <v>0.99918145033679695</v>
      </c>
      <c r="P4" s="5"/>
      <c r="R4" s="5"/>
      <c r="T4" s="8"/>
      <c r="W4" s="1"/>
    </row>
    <row r="5" spans="1:23">
      <c r="A5">
        <v>7260</v>
      </c>
      <c r="B5" s="1">
        <v>139970000</v>
      </c>
      <c r="C5">
        <v>25.05</v>
      </c>
      <c r="E5" s="5">
        <f t="shared" si="1"/>
        <v>16105682.497304939</v>
      </c>
      <c r="F5" s="5">
        <f t="shared" si="2"/>
        <v>29630748144.106964</v>
      </c>
      <c r="H5" s="1">
        <f t="shared" si="3"/>
        <v>16105677.739002554</v>
      </c>
      <c r="I5" s="5">
        <f t="shared" si="4"/>
        <v>8754.1809881663739</v>
      </c>
      <c r="J5">
        <f t="shared" si="5"/>
        <v>16105680.11815357</v>
      </c>
      <c r="K5">
        <f t="shared" si="6"/>
        <v>3.1142903915503298E-2</v>
      </c>
      <c r="L5">
        <f t="shared" si="0"/>
        <v>0.88493477089266581</v>
      </c>
      <c r="M5">
        <f t="shared" si="0"/>
        <v>0.99875677030277443</v>
      </c>
      <c r="P5" s="5"/>
      <c r="R5" s="5"/>
      <c r="T5" s="8"/>
    </row>
    <row r="6" spans="1:23">
      <c r="A6">
        <v>4518</v>
      </c>
      <c r="B6" s="1">
        <v>122020000</v>
      </c>
      <c r="C6">
        <v>26.55</v>
      </c>
      <c r="E6" s="5">
        <f t="shared" si="1"/>
        <v>16105682.497304939</v>
      </c>
      <c r="F6" s="5">
        <f t="shared" si="2"/>
        <v>18439630869.845078</v>
      </c>
      <c r="H6" s="1">
        <f t="shared" si="3"/>
        <v>16105670.210679393</v>
      </c>
      <c r="I6" s="5">
        <f t="shared" si="4"/>
        <v>14067.136845114299</v>
      </c>
      <c r="J6">
        <f t="shared" si="5"/>
        <v>16105676.353990994</v>
      </c>
      <c r="K6">
        <f t="shared" si="6"/>
        <v>5.0043702345746122E-2</v>
      </c>
      <c r="L6">
        <f t="shared" si="0"/>
        <v>0.86800789744311591</v>
      </c>
      <c r="M6">
        <f t="shared" si="0"/>
        <v>0.99811511478923742</v>
      </c>
      <c r="P6" s="5"/>
      <c r="R6" s="5"/>
      <c r="T6" s="8"/>
    </row>
    <row r="7" spans="1:23">
      <c r="A7">
        <v>2814</v>
      </c>
      <c r="B7" s="1">
        <v>105610000</v>
      </c>
      <c r="C7">
        <v>27.87</v>
      </c>
      <c r="E7" s="5">
        <f t="shared" si="1"/>
        <v>16105682.497304939</v>
      </c>
      <c r="F7" s="5">
        <f t="shared" si="2"/>
        <v>11484975933.542286</v>
      </c>
      <c r="H7" s="1">
        <f t="shared" si="3"/>
        <v>16105650.825240901</v>
      </c>
      <c r="I7" s="5">
        <f t="shared" si="4"/>
        <v>22585.375894974411</v>
      </c>
      <c r="J7">
        <f t="shared" si="5"/>
        <v>16105666.661265135</v>
      </c>
      <c r="K7">
        <f t="shared" si="6"/>
        <v>8.0347319290928448E-2</v>
      </c>
      <c r="L7">
        <f t="shared" si="0"/>
        <v>0.84749865863776974</v>
      </c>
      <c r="M7">
        <f t="shared" si="0"/>
        <v>0.99711706784029674</v>
      </c>
      <c r="P7" s="5"/>
      <c r="R7" s="5"/>
      <c r="T7" s="8"/>
    </row>
    <row r="8" spans="1:23">
      <c r="A8">
        <v>1752</v>
      </c>
      <c r="B8" s="1">
        <v>90975000</v>
      </c>
      <c r="C8">
        <v>29.21</v>
      </c>
      <c r="E8" s="5">
        <f t="shared" si="1"/>
        <v>16105682.497304939</v>
      </c>
      <c r="F8" s="5">
        <f t="shared" si="2"/>
        <v>7150560709.1563911</v>
      </c>
      <c r="H8" s="1">
        <f t="shared" si="3"/>
        <v>16105600.791107301</v>
      </c>
      <c r="I8" s="5">
        <f t="shared" si="4"/>
        <v>36275.713656659515</v>
      </c>
      <c r="J8">
        <f t="shared" si="5"/>
        <v>16105641.644154307</v>
      </c>
      <c r="K8">
        <f t="shared" si="6"/>
        <v>0.1290508689220774</v>
      </c>
      <c r="L8">
        <f t="shared" si="0"/>
        <v>0.82296629135307164</v>
      </c>
      <c r="M8">
        <f t="shared" si="0"/>
        <v>0.99558196272091481</v>
      </c>
      <c r="P8" s="5"/>
      <c r="R8" s="1"/>
      <c r="T8" s="1"/>
    </row>
    <row r="9" spans="1:23">
      <c r="A9">
        <v>1092</v>
      </c>
      <c r="B9" s="1">
        <v>77799000</v>
      </c>
      <c r="C9">
        <v>30.57</v>
      </c>
      <c r="E9" s="5">
        <f t="shared" si="1"/>
        <v>16105682.497304939</v>
      </c>
      <c r="F9" s="5">
        <f t="shared" si="2"/>
        <v>4456856332.4193945</v>
      </c>
      <c r="H9" s="1">
        <f t="shared" si="3"/>
        <v>16105472.180265822</v>
      </c>
      <c r="I9" s="5">
        <f t="shared" si="4"/>
        <v>58200.130777769482</v>
      </c>
      <c r="J9">
        <f t="shared" si="5"/>
        <v>16105577.338442074</v>
      </c>
      <c r="K9">
        <f t="shared" si="6"/>
        <v>0.20704809571274943</v>
      </c>
      <c r="L9">
        <f t="shared" si="0"/>
        <v>0.79298477694517833</v>
      </c>
      <c r="M9">
        <f t="shared" si="0"/>
        <v>0.99322708224688416</v>
      </c>
      <c r="P9" s="5"/>
      <c r="R9" s="1"/>
      <c r="T9" s="1"/>
    </row>
    <row r="10" spans="1:23">
      <c r="A10">
        <v>678</v>
      </c>
      <c r="B10" s="1">
        <v>65991000</v>
      </c>
      <c r="C10">
        <v>32.1</v>
      </c>
      <c r="E10" s="5">
        <f t="shared" si="1"/>
        <v>16105682.497304939</v>
      </c>
      <c r="F10" s="5">
        <f t="shared" si="2"/>
        <v>2767169041.5570965</v>
      </c>
      <c r="H10" s="1">
        <f t="shared" si="3"/>
        <v>16105136.926266711</v>
      </c>
      <c r="I10" s="5">
        <f t="shared" si="4"/>
        <v>93736.312460375295</v>
      </c>
      <c r="J10">
        <f t="shared" si="5"/>
        <v>16105409.709475672</v>
      </c>
      <c r="K10">
        <f t="shared" si="6"/>
        <v>0.33347338006266181</v>
      </c>
      <c r="L10">
        <f t="shared" si="0"/>
        <v>0.75594536058741835</v>
      </c>
      <c r="M10">
        <f t="shared" si="0"/>
        <v>0.98961142118184864</v>
      </c>
      <c r="P10" s="5"/>
      <c r="R10" s="1"/>
      <c r="T10" s="1"/>
    </row>
    <row r="11" spans="1:23">
      <c r="A11">
        <v>424.2</v>
      </c>
      <c r="B11" s="1">
        <v>55544000</v>
      </c>
      <c r="C11">
        <v>33.619999999999997</v>
      </c>
      <c r="E11" s="5">
        <f t="shared" si="1"/>
        <v>16105682.497304939</v>
      </c>
      <c r="F11" s="5">
        <f t="shared" si="2"/>
        <v>1731317267.5936878</v>
      </c>
      <c r="H11" s="1">
        <f t="shared" si="3"/>
        <v>16104288.870478777</v>
      </c>
      <c r="I11" s="5">
        <f t="shared" si="4"/>
        <v>149811.1110237496</v>
      </c>
      <c r="J11">
        <f t="shared" si="5"/>
        <v>16104985.668817367</v>
      </c>
      <c r="K11">
        <f t="shared" si="6"/>
        <v>0.53298204396860094</v>
      </c>
      <c r="L11">
        <f t="shared" si="0"/>
        <v>0.71004994835054425</v>
      </c>
      <c r="M11">
        <f t="shared" si="0"/>
        <v>0.98414687555120162</v>
      </c>
    </row>
    <row r="12" spans="1:23">
      <c r="A12">
        <v>264.60000000000002</v>
      </c>
      <c r="B12" s="1">
        <v>46441000</v>
      </c>
      <c r="C12">
        <v>35.35</v>
      </c>
      <c r="E12" s="5">
        <f t="shared" si="1"/>
        <v>16105682.497304939</v>
      </c>
      <c r="F12" s="5">
        <f t="shared" si="2"/>
        <v>1079930572.8554687</v>
      </c>
      <c r="H12" s="1">
        <f t="shared" si="3"/>
        <v>16102101.127695611</v>
      </c>
      <c r="I12" s="5">
        <f t="shared" si="4"/>
        <v>240140.74128529109</v>
      </c>
      <c r="J12">
        <f t="shared" si="5"/>
        <v>16103891.712941978</v>
      </c>
      <c r="K12">
        <f t="shared" si="6"/>
        <v>0.85442458178371139</v>
      </c>
      <c r="L12">
        <f t="shared" si="0"/>
        <v>0.65323977276669365</v>
      </c>
      <c r="M12">
        <f t="shared" si="0"/>
        <v>0.97582957335831089</v>
      </c>
      <c r="O12" t="s">
        <v>29</v>
      </c>
      <c r="P12" s="4">
        <f>SUM(L2:L96)+SUM(M2:M96)</f>
        <v>91.452200821297168</v>
      </c>
    </row>
    <row r="13" spans="1:23">
      <c r="A13">
        <v>164.4</v>
      </c>
      <c r="B13" s="1">
        <v>38480000</v>
      </c>
      <c r="C13">
        <v>36.909999999999997</v>
      </c>
      <c r="E13" s="5">
        <f t="shared" si="1"/>
        <v>16105682.497304939</v>
      </c>
      <c r="F13" s="5">
        <f t="shared" si="2"/>
        <v>670977272.02357924</v>
      </c>
      <c r="H13" s="1">
        <f t="shared" si="3"/>
        <v>16096408.400391888</v>
      </c>
      <c r="I13" s="5">
        <f t="shared" si="4"/>
        <v>386367.24946259218</v>
      </c>
      <c r="J13">
        <f t="shared" si="5"/>
        <v>16101044.781121001</v>
      </c>
      <c r="K13">
        <f t="shared" si="6"/>
        <v>1.3750249207051044</v>
      </c>
      <c r="L13">
        <f t="shared" si="0"/>
        <v>0.58157368032429835</v>
      </c>
      <c r="M13">
        <f t="shared" si="0"/>
        <v>0.96274654779991597</v>
      </c>
    </row>
    <row r="14" spans="1:23">
      <c r="A14">
        <v>102.6</v>
      </c>
      <c r="B14" s="1">
        <v>31642000</v>
      </c>
      <c r="C14">
        <v>38.619999999999997</v>
      </c>
      <c r="E14" s="5">
        <f t="shared" si="1"/>
        <v>16105682.497304939</v>
      </c>
      <c r="F14" s="5">
        <f t="shared" si="2"/>
        <v>418748589.4745695</v>
      </c>
      <c r="H14" s="1">
        <f t="shared" si="3"/>
        <v>16081892.810999934</v>
      </c>
      <c r="I14" s="5">
        <f t="shared" si="4"/>
        <v>618533.09140611533</v>
      </c>
      <c r="J14">
        <f t="shared" si="5"/>
        <v>16093783.258440377</v>
      </c>
      <c r="K14">
        <f t="shared" si="6"/>
        <v>2.2025937238754683</v>
      </c>
      <c r="L14">
        <f t="shared" si="0"/>
        <v>0.4913790765931238</v>
      </c>
      <c r="M14">
        <f t="shared" si="0"/>
        <v>0.94296753692709823</v>
      </c>
    </row>
    <row r="15" spans="1:23">
      <c r="A15">
        <v>64.2</v>
      </c>
      <c r="B15" s="1">
        <v>25862000</v>
      </c>
      <c r="C15">
        <v>40.36</v>
      </c>
      <c r="E15" s="5">
        <f t="shared" si="1"/>
        <v>16105682.497304939</v>
      </c>
      <c r="F15" s="5">
        <f t="shared" si="2"/>
        <v>262023971.1916897</v>
      </c>
      <c r="H15" s="1">
        <f t="shared" si="3"/>
        <v>16045062.261087378</v>
      </c>
      <c r="I15" s="5">
        <f t="shared" si="4"/>
        <v>986232.96659187065</v>
      </c>
      <c r="J15">
        <f t="shared" si="5"/>
        <v>16075343.804303627</v>
      </c>
      <c r="K15">
        <f t="shared" si="6"/>
        <v>3.517342787429508</v>
      </c>
      <c r="L15">
        <f t="shared" si="0"/>
        <v>0.37841838201594513</v>
      </c>
      <c r="M15">
        <f t="shared" si="0"/>
        <v>0.91285077335407572</v>
      </c>
    </row>
    <row r="16" spans="1:23">
      <c r="A16">
        <v>39.840000000000003</v>
      </c>
      <c r="B16" s="1">
        <v>21018000</v>
      </c>
      <c r="C16">
        <v>42.15</v>
      </c>
      <c r="E16" s="5">
        <f t="shared" si="1"/>
        <v>16105682.497304939</v>
      </c>
      <c r="F16" s="5">
        <f t="shared" si="2"/>
        <v>162601791.46848783</v>
      </c>
      <c r="H16" s="1">
        <f t="shared" si="3"/>
        <v>15949206.86852633</v>
      </c>
      <c r="I16" s="5">
        <f t="shared" si="4"/>
        <v>1579766.4932744738</v>
      </c>
      <c r="J16">
        <f t="shared" si="5"/>
        <v>16027253.723215347</v>
      </c>
      <c r="K16">
        <f t="shared" si="6"/>
        <v>5.656687308662379</v>
      </c>
      <c r="L16">
        <f t="shared" si="0"/>
        <v>0.23745105513296474</v>
      </c>
      <c r="M16">
        <f t="shared" si="0"/>
        <v>0.86579626788464115</v>
      </c>
    </row>
    <row r="17" spans="1:13">
      <c r="A17">
        <v>24.84</v>
      </c>
      <c r="B17" s="1">
        <v>17044000</v>
      </c>
      <c r="C17">
        <v>43.95</v>
      </c>
      <c r="E17" s="5">
        <f t="shared" si="1"/>
        <v>16105682.497304939</v>
      </c>
      <c r="F17" s="5">
        <f t="shared" si="2"/>
        <v>101381237.45173788</v>
      </c>
      <c r="H17" s="1">
        <f t="shared" si="3"/>
        <v>15709223.917477239</v>
      </c>
      <c r="I17" s="5">
        <f t="shared" si="4"/>
        <v>2495607.4620257081</v>
      </c>
      <c r="J17">
        <f t="shared" si="5"/>
        <v>15906218.051251445</v>
      </c>
      <c r="K17">
        <f t="shared" si="6"/>
        <v>9.0267216471146963</v>
      </c>
      <c r="L17">
        <f t="shared" si="0"/>
        <v>6.6755570801957001E-2</v>
      </c>
      <c r="M17">
        <f t="shared" si="0"/>
        <v>0.79461384193140616</v>
      </c>
    </row>
    <row r="18" spans="1:13">
      <c r="A18">
        <v>15.48</v>
      </c>
      <c r="B18" s="1">
        <v>13845000</v>
      </c>
      <c r="C18">
        <v>45.73</v>
      </c>
      <c r="E18" s="5">
        <f t="shared" si="1"/>
        <v>16105682.497304939</v>
      </c>
      <c r="F18" s="5">
        <f t="shared" si="2"/>
        <v>63179611.745285928</v>
      </c>
      <c r="H18" s="1">
        <f t="shared" si="3"/>
        <v>15122938.186893554</v>
      </c>
      <c r="I18" s="5">
        <f t="shared" si="4"/>
        <v>3855124.0524622146</v>
      </c>
      <c r="J18">
        <f t="shared" si="5"/>
        <v>15606576.846460469</v>
      </c>
      <c r="K18">
        <f t="shared" si="6"/>
        <v>14.301193348964397</v>
      </c>
      <c r="L18">
        <f t="shared" si="0"/>
        <v>0.12723559743304219</v>
      </c>
      <c r="M18">
        <f t="shared" si="0"/>
        <v>0.68726889680812597</v>
      </c>
    </row>
    <row r="19" spans="1:13">
      <c r="A19">
        <v>9.66</v>
      </c>
      <c r="B19" s="1">
        <v>11127000</v>
      </c>
      <c r="C19">
        <v>47.58</v>
      </c>
      <c r="E19" s="5">
        <f t="shared" si="1"/>
        <v>16105682.497304939</v>
      </c>
      <c r="F19" s="5">
        <f t="shared" si="2"/>
        <v>39426036.786786951</v>
      </c>
      <c r="H19" s="1">
        <f t="shared" si="3"/>
        <v>13802402.622961329</v>
      </c>
      <c r="I19" s="5">
        <f t="shared" si="4"/>
        <v>5638332.7481671609</v>
      </c>
      <c r="J19">
        <f t="shared" si="5"/>
        <v>14909631.596568175</v>
      </c>
      <c r="K19">
        <f t="shared" si="6"/>
        <v>22.220197249650187</v>
      </c>
      <c r="L19">
        <f t="shared" si="0"/>
        <v>0.33995071416987283</v>
      </c>
      <c r="M19">
        <f t="shared" si="0"/>
        <v>0.53299291194514109</v>
      </c>
    </row>
    <row r="20" spans="1:13">
      <c r="A20">
        <v>6</v>
      </c>
      <c r="B20" s="1">
        <v>8869400</v>
      </c>
      <c r="C20">
        <v>49.44</v>
      </c>
      <c r="E20" s="5">
        <f t="shared" si="1"/>
        <v>16105682.497304939</v>
      </c>
      <c r="F20" s="5">
        <f t="shared" si="2"/>
        <v>24488221.60669997</v>
      </c>
      <c r="H20" s="1">
        <f t="shared" si="3"/>
        <v>11242608.63541675</v>
      </c>
      <c r="I20" s="5">
        <f t="shared" si="4"/>
        <v>7394162.3051116234</v>
      </c>
      <c r="J20">
        <f t="shared" si="5"/>
        <v>13456221.056577545</v>
      </c>
      <c r="K20">
        <f t="shared" si="6"/>
        <v>33.332558811660306</v>
      </c>
      <c r="L20">
        <f t="shared" si="0"/>
        <v>0.51715122292122861</v>
      </c>
      <c r="M20">
        <f t="shared" si="0"/>
        <v>0.32579775866382876</v>
      </c>
    </row>
    <row r="21" spans="1:13">
      <c r="A21">
        <v>1250</v>
      </c>
      <c r="B21" s="1">
        <v>87343000</v>
      </c>
      <c r="C21">
        <v>30.63</v>
      </c>
      <c r="E21" s="5">
        <f t="shared" si="1"/>
        <v>16105682.497304939</v>
      </c>
      <c r="F21" s="5">
        <f t="shared" si="2"/>
        <v>5101712834.7291603</v>
      </c>
      <c r="H21" s="1">
        <f t="shared" si="3"/>
        <v>16105521.987690002</v>
      </c>
      <c r="I21" s="5">
        <f t="shared" si="4"/>
        <v>50843.791485349109</v>
      </c>
      <c r="J21">
        <f t="shared" si="5"/>
        <v>16105602.242297513</v>
      </c>
      <c r="K21">
        <f t="shared" si="6"/>
        <v>0.18087740287370085</v>
      </c>
      <c r="L21">
        <f t="shared" si="0"/>
        <v>0.81560511726987261</v>
      </c>
      <c r="M21">
        <f t="shared" si="0"/>
        <v>0.99409476321013057</v>
      </c>
    </row>
    <row r="22" spans="1:13">
      <c r="A22">
        <v>780</v>
      </c>
      <c r="B22" s="1">
        <v>73570000</v>
      </c>
      <c r="C22">
        <v>32.31</v>
      </c>
      <c r="E22" s="5">
        <f t="shared" si="1"/>
        <v>16105682.497304939</v>
      </c>
      <c r="F22" s="5">
        <f t="shared" si="2"/>
        <v>3183468808.870996</v>
      </c>
      <c r="H22" s="1">
        <f t="shared" si="3"/>
        <v>16105270.281075902</v>
      </c>
      <c r="I22" s="5">
        <f t="shared" si="4"/>
        <v>81479.161648290145</v>
      </c>
      <c r="J22">
        <f t="shared" si="5"/>
        <v>16105476.387871599</v>
      </c>
      <c r="K22">
        <f t="shared" si="6"/>
        <v>0.28986612272475676</v>
      </c>
      <c r="L22">
        <f t="shared" si="0"/>
        <v>0.78108636145342392</v>
      </c>
      <c r="M22">
        <f t="shared" si="0"/>
        <v>0.99102859415893652</v>
      </c>
    </row>
    <row r="23" spans="1:13">
      <c r="A23">
        <v>485</v>
      </c>
      <c r="B23" s="1">
        <v>61728000</v>
      </c>
      <c r="C23">
        <v>33.82</v>
      </c>
      <c r="E23" s="5">
        <f t="shared" si="1"/>
        <v>16105682.497304939</v>
      </c>
      <c r="F23" s="5">
        <f t="shared" si="2"/>
        <v>1979464579.8749142</v>
      </c>
      <c r="H23" s="1">
        <f t="shared" si="3"/>
        <v>16104616.359900996</v>
      </c>
      <c r="I23" s="5">
        <f t="shared" si="4"/>
        <v>131033.33116971393</v>
      </c>
      <c r="J23">
        <f t="shared" si="5"/>
        <v>16105149.419780875</v>
      </c>
      <c r="K23">
        <f t="shared" si="6"/>
        <v>0.46617013529380397</v>
      </c>
      <c r="L23">
        <f t="shared" si="0"/>
        <v>0.73909490960697133</v>
      </c>
      <c r="M23">
        <f t="shared" si="0"/>
        <v>0.98621614029290949</v>
      </c>
    </row>
    <row r="24" spans="1:13">
      <c r="A24">
        <v>302.5</v>
      </c>
      <c r="B24" s="1">
        <v>51425000</v>
      </c>
      <c r="C24">
        <v>35.32</v>
      </c>
      <c r="E24" s="5">
        <f t="shared" si="1"/>
        <v>16105682.497304939</v>
      </c>
      <c r="F24" s="5">
        <f t="shared" si="2"/>
        <v>1234614506.0044568</v>
      </c>
      <c r="H24" s="1">
        <f t="shared" si="3"/>
        <v>16102942.180655416</v>
      </c>
      <c r="I24" s="5">
        <f t="shared" si="4"/>
        <v>210064.65805542638</v>
      </c>
      <c r="J24">
        <f t="shared" si="5"/>
        <v>16104312.280693496</v>
      </c>
      <c r="K24">
        <f t="shared" si="6"/>
        <v>0.74738737397829513</v>
      </c>
      <c r="L24">
        <f t="shared" si="0"/>
        <v>0.68683884723979594</v>
      </c>
      <c r="M24">
        <f t="shared" si="0"/>
        <v>0.97883954207309476</v>
      </c>
    </row>
    <row r="25" spans="1:13">
      <c r="A25">
        <v>188.25</v>
      </c>
      <c r="B25" s="1">
        <v>42627000</v>
      </c>
      <c r="C25">
        <v>36.86</v>
      </c>
      <c r="E25" s="5">
        <f t="shared" si="1"/>
        <v>16105682.497304939</v>
      </c>
      <c r="F25" s="5">
        <f t="shared" si="2"/>
        <v>768317952.91021156</v>
      </c>
      <c r="H25" s="1">
        <f t="shared" si="3"/>
        <v>16098608.504021421</v>
      </c>
      <c r="I25" s="5">
        <f t="shared" si="4"/>
        <v>337463.25493513822</v>
      </c>
      <c r="J25">
        <f t="shared" si="5"/>
        <v>16102145.112194903</v>
      </c>
      <c r="K25">
        <f t="shared" si="6"/>
        <v>1.2008732878315598</v>
      </c>
      <c r="L25">
        <f t="shared" si="0"/>
        <v>0.62225478893201724</v>
      </c>
      <c r="M25">
        <f t="shared" si="0"/>
        <v>0.96742069213696247</v>
      </c>
    </row>
    <row r="26" spans="1:13">
      <c r="A26">
        <v>117.25</v>
      </c>
      <c r="B26" s="1">
        <v>35022000</v>
      </c>
      <c r="C26">
        <v>38.340000000000003</v>
      </c>
      <c r="E26" s="5">
        <f t="shared" si="1"/>
        <v>16105682.497304939</v>
      </c>
      <c r="F26" s="5">
        <f t="shared" si="2"/>
        <v>478540663.89759529</v>
      </c>
      <c r="H26" s="1">
        <f t="shared" si="3"/>
        <v>16087459.993443027</v>
      </c>
      <c r="I26" s="5">
        <f t="shared" si="4"/>
        <v>541436.7939647747</v>
      </c>
      <c r="J26">
        <f t="shared" si="5"/>
        <v>16096568.666721761</v>
      </c>
      <c r="K26">
        <f t="shared" si="6"/>
        <v>1.9276093361932458</v>
      </c>
      <c r="L26">
        <f t="shared" si="0"/>
        <v>0.54038693773280333</v>
      </c>
      <c r="M26">
        <f t="shared" si="0"/>
        <v>0.94972328283272711</v>
      </c>
    </row>
    <row r="27" spans="1:13">
      <c r="A27">
        <v>73</v>
      </c>
      <c r="B27" s="1">
        <v>28537000</v>
      </c>
      <c r="C27">
        <v>39.979999999999997</v>
      </c>
      <c r="E27" s="5">
        <f t="shared" si="1"/>
        <v>16105682.497304939</v>
      </c>
      <c r="F27" s="5">
        <f t="shared" si="2"/>
        <v>297940029.54818296</v>
      </c>
      <c r="H27" s="1">
        <f t="shared" si="3"/>
        <v>16058756.612567179</v>
      </c>
      <c r="I27" s="5">
        <f t="shared" si="4"/>
        <v>868084.88169823529</v>
      </c>
      <c r="J27">
        <f t="shared" si="5"/>
        <v>16082202.439451603</v>
      </c>
      <c r="K27">
        <f t="shared" si="6"/>
        <v>3.0942145305220357</v>
      </c>
      <c r="L27">
        <f t="shared" si="0"/>
        <v>0.43644382943366145</v>
      </c>
      <c r="M27">
        <f t="shared" si="0"/>
        <v>0.92260593970680249</v>
      </c>
    </row>
    <row r="28" spans="1:13">
      <c r="A28">
        <v>45.5</v>
      </c>
      <c r="B28" s="1">
        <v>23125000</v>
      </c>
      <c r="C28">
        <v>41.55</v>
      </c>
      <c r="E28" s="5">
        <f t="shared" si="1"/>
        <v>16105682.497304939</v>
      </c>
      <c r="F28" s="5">
        <f t="shared" si="2"/>
        <v>185702347.18414146</v>
      </c>
      <c r="H28" s="1">
        <f t="shared" si="3"/>
        <v>15985442.723869875</v>
      </c>
      <c r="I28" s="5">
        <f t="shared" si="4"/>
        <v>1386393.1662328921</v>
      </c>
      <c r="J28">
        <f t="shared" si="5"/>
        <v>16045449.980898062</v>
      </c>
      <c r="K28">
        <f t="shared" si="6"/>
        <v>4.9567727581917795</v>
      </c>
      <c r="L28">
        <f t="shared" si="0"/>
        <v>0.30614270352873246</v>
      </c>
      <c r="M28">
        <f t="shared" si="0"/>
        <v>0.88070342338888608</v>
      </c>
    </row>
    <row r="29" spans="1:13">
      <c r="A29">
        <v>28.25</v>
      </c>
      <c r="B29" s="1">
        <v>18586000</v>
      </c>
      <c r="C29">
        <v>43.26</v>
      </c>
      <c r="E29" s="5">
        <f t="shared" si="1"/>
        <v>16105682.497304939</v>
      </c>
      <c r="F29" s="5">
        <f t="shared" si="2"/>
        <v>115298710.06487903</v>
      </c>
      <c r="H29" s="1">
        <f t="shared" si="3"/>
        <v>15797437.515017545</v>
      </c>
      <c r="I29" s="5">
        <f t="shared" si="4"/>
        <v>2206690.0205970961</v>
      </c>
      <c r="J29">
        <f t="shared" si="5"/>
        <v>15950815.430186838</v>
      </c>
      <c r="K29">
        <f t="shared" si="6"/>
        <v>7.9519972023244092</v>
      </c>
      <c r="L29">
        <f t="shared" si="0"/>
        <v>0.14178330839412256</v>
      </c>
      <c r="M29">
        <f t="shared" si="0"/>
        <v>0.81618129444465082</v>
      </c>
    </row>
    <row r="30" spans="1:13">
      <c r="A30">
        <v>17.675000000000001</v>
      </c>
      <c r="B30" s="1">
        <v>14790000</v>
      </c>
      <c r="C30">
        <v>45</v>
      </c>
      <c r="E30" s="5">
        <f t="shared" si="1"/>
        <v>16105682.497304939</v>
      </c>
      <c r="F30" s="5">
        <f t="shared" si="2"/>
        <v>72138219.483070329</v>
      </c>
      <c r="H30" s="1">
        <f t="shared" si="3"/>
        <v>15341000.08553051</v>
      </c>
      <c r="I30" s="5">
        <f t="shared" si="4"/>
        <v>3425053.7140948884</v>
      </c>
      <c r="J30">
        <f t="shared" si="5"/>
        <v>15718691.948399596</v>
      </c>
      <c r="K30">
        <f t="shared" si="6"/>
        <v>12.58553578596392</v>
      </c>
      <c r="L30">
        <f t="shared" si="0"/>
        <v>6.2791882920865169E-2</v>
      </c>
      <c r="M30">
        <f t="shared" si="0"/>
        <v>0.72032142697857959</v>
      </c>
    </row>
    <row r="31" spans="1:13">
      <c r="A31">
        <v>11.025</v>
      </c>
      <c r="B31" s="1">
        <v>11678000</v>
      </c>
      <c r="C31">
        <v>46.81</v>
      </c>
      <c r="E31" s="5">
        <f t="shared" si="1"/>
        <v>16105682.497304939</v>
      </c>
      <c r="F31" s="5">
        <f t="shared" si="2"/>
        <v>44997107.202311195</v>
      </c>
      <c r="H31" s="1">
        <f t="shared" si="3"/>
        <v>14276672.517407577</v>
      </c>
      <c r="I31" s="5">
        <f t="shared" si="4"/>
        <v>5110007.4866936207</v>
      </c>
      <c r="J31">
        <f t="shared" si="5"/>
        <v>15163626.040079122</v>
      </c>
      <c r="K31">
        <f t="shared" si="6"/>
        <v>19.693663154233718</v>
      </c>
      <c r="L31">
        <f t="shared" si="0"/>
        <v>0.29847799623900689</v>
      </c>
      <c r="M31">
        <f t="shared" si="0"/>
        <v>0.57928512808729504</v>
      </c>
    </row>
    <row r="32" spans="1:13">
      <c r="A32">
        <v>6.85</v>
      </c>
      <c r="B32" s="1">
        <v>9140900</v>
      </c>
      <c r="C32">
        <v>48.67</v>
      </c>
      <c r="E32" s="5">
        <f t="shared" si="1"/>
        <v>16105682.497304939</v>
      </c>
      <c r="F32" s="5">
        <f t="shared" si="2"/>
        <v>27957386.334315799</v>
      </c>
      <c r="H32" s="1">
        <f t="shared" si="3"/>
        <v>12092553.302547967</v>
      </c>
      <c r="I32" s="5">
        <f t="shared" si="4"/>
        <v>6966274.3771409197</v>
      </c>
      <c r="J32">
        <f t="shared" si="5"/>
        <v>13955601.888581298</v>
      </c>
      <c r="K32">
        <f t="shared" si="6"/>
        <v>29.945370910677408</v>
      </c>
      <c r="L32">
        <f t="shared" si="0"/>
        <v>0.52672077022845654</v>
      </c>
      <c r="M32">
        <f t="shared" si="0"/>
        <v>0.38472630140379277</v>
      </c>
    </row>
    <row r="33" spans="1:13">
      <c r="A33">
        <v>4.2750000000000004</v>
      </c>
      <c r="B33" s="1">
        <v>7079200</v>
      </c>
      <c r="C33">
        <v>50.57</v>
      </c>
      <c r="E33" s="5">
        <f t="shared" si="1"/>
        <v>16105682.497304939</v>
      </c>
      <c r="F33" s="5">
        <f t="shared" si="2"/>
        <v>17447857.894773729</v>
      </c>
      <c r="H33" s="1">
        <f t="shared" si="3"/>
        <v>8696055.56906428</v>
      </c>
      <c r="I33" s="5">
        <f t="shared" si="4"/>
        <v>8027112.0282462621</v>
      </c>
      <c r="J33">
        <f t="shared" si="5"/>
        <v>11834521.957995163</v>
      </c>
      <c r="K33">
        <f t="shared" si="6"/>
        <v>42.709332363983762</v>
      </c>
      <c r="L33">
        <f t="shared" si="0"/>
        <v>0.67173154565419302</v>
      </c>
      <c r="M33">
        <f t="shared" si="0"/>
        <v>0.15544132165347516</v>
      </c>
    </row>
    <row r="34" spans="1:13">
      <c r="A34">
        <v>2.6749999999999998</v>
      </c>
      <c r="B34" s="1">
        <v>5413800</v>
      </c>
      <c r="C34">
        <v>52.54</v>
      </c>
      <c r="E34" s="5">
        <f t="shared" si="1"/>
        <v>16105682.497304939</v>
      </c>
      <c r="F34" s="5">
        <f t="shared" si="2"/>
        <v>10917665.466320403</v>
      </c>
      <c r="H34" s="1">
        <f t="shared" si="3"/>
        <v>5070740.2436392596</v>
      </c>
      <c r="I34" s="5">
        <f t="shared" si="4"/>
        <v>7480329.2555807903</v>
      </c>
      <c r="J34">
        <f t="shared" si="5"/>
        <v>9037020.1056742482</v>
      </c>
      <c r="K34">
        <f t="shared" si="6"/>
        <v>55.867572890422942</v>
      </c>
      <c r="L34">
        <f t="shared" ref="L34:M65" si="7">ABS((J34-B34)/B34)</f>
        <v>0.66925636441579817</v>
      </c>
      <c r="M34">
        <f t="shared" si="7"/>
        <v>6.3334086228072753E-2</v>
      </c>
    </row>
    <row r="35" spans="1:13">
      <c r="A35">
        <v>1.66</v>
      </c>
      <c r="B35" s="1">
        <v>4094500</v>
      </c>
      <c r="C35">
        <v>54.55</v>
      </c>
      <c r="E35" s="5">
        <f t="shared" si="1"/>
        <v>16105682.497304939</v>
      </c>
      <c r="F35" s="5">
        <f t="shared" si="2"/>
        <v>6775074.6445203247</v>
      </c>
      <c r="H35" s="1">
        <f t="shared" si="3"/>
        <v>2421520.3062096271</v>
      </c>
      <c r="I35" s="5">
        <f t="shared" si="4"/>
        <v>5756429.1552318539</v>
      </c>
      <c r="J35">
        <f t="shared" si="5"/>
        <v>6245016.9905764777</v>
      </c>
      <c r="K35">
        <f t="shared" si="6"/>
        <v>67.185280931580493</v>
      </c>
      <c r="L35">
        <f t="shared" si="7"/>
        <v>0.52522090379203268</v>
      </c>
      <c r="M35">
        <f t="shared" si="7"/>
        <v>0.23162751478607693</v>
      </c>
    </row>
    <row r="36" spans="1:13">
      <c r="A36">
        <v>1.0349999999999999</v>
      </c>
      <c r="B36" s="1">
        <v>3047600</v>
      </c>
      <c r="C36">
        <v>56.61</v>
      </c>
      <c r="E36" s="5">
        <f t="shared" si="1"/>
        <v>16105682.497304939</v>
      </c>
      <c r="F36" s="5">
        <f t="shared" si="2"/>
        <v>4224218.227155745</v>
      </c>
      <c r="H36" s="1">
        <f t="shared" si="3"/>
        <v>1036622.4034828299</v>
      </c>
      <c r="I36" s="5">
        <f t="shared" si="4"/>
        <v>3952331.6273669493</v>
      </c>
      <c r="J36">
        <f t="shared" si="5"/>
        <v>4086014.1091395654</v>
      </c>
      <c r="K36">
        <f t="shared" si="6"/>
        <v>75.303423255136295</v>
      </c>
      <c r="L36">
        <f t="shared" si="7"/>
        <v>0.34073175913491449</v>
      </c>
      <c r="M36">
        <f t="shared" si="7"/>
        <v>0.33021415395047332</v>
      </c>
    </row>
    <row r="37" spans="1:13">
      <c r="A37">
        <v>0.64500000000000002</v>
      </c>
      <c r="B37" s="1">
        <v>2232100</v>
      </c>
      <c r="C37">
        <v>58.68</v>
      </c>
      <c r="E37" s="5">
        <f t="shared" si="1"/>
        <v>16105682.497304939</v>
      </c>
      <c r="F37" s="5">
        <f t="shared" si="2"/>
        <v>2632483.8227202469</v>
      </c>
      <c r="H37" s="1">
        <f t="shared" si="3"/>
        <v>419084.80436659069</v>
      </c>
      <c r="I37" s="5">
        <f t="shared" si="4"/>
        <v>2563984.15075493</v>
      </c>
      <c r="J37">
        <f t="shared" si="5"/>
        <v>2598008.2368178633</v>
      </c>
      <c r="K37">
        <f t="shared" si="6"/>
        <v>80.717056382840795</v>
      </c>
      <c r="L37">
        <f t="shared" si="7"/>
        <v>0.16393003755112373</v>
      </c>
      <c r="M37">
        <f t="shared" si="7"/>
        <v>0.37554629145945462</v>
      </c>
    </row>
    <row r="38" spans="1:13">
      <c r="A38">
        <v>0.40250000000000002</v>
      </c>
      <c r="B38" s="1">
        <v>1634300</v>
      </c>
      <c r="C38">
        <v>60.64</v>
      </c>
      <c r="E38" s="5">
        <f t="shared" si="1"/>
        <v>16105682.497304939</v>
      </c>
      <c r="F38" s="5">
        <f t="shared" si="2"/>
        <v>1642751.5327827898</v>
      </c>
      <c r="H38" s="1">
        <f t="shared" si="3"/>
        <v>165832.52938433169</v>
      </c>
      <c r="I38" s="5">
        <f t="shared" si="4"/>
        <v>1625836.9039319514</v>
      </c>
      <c r="J38">
        <f t="shared" si="5"/>
        <v>1634272.3353190063</v>
      </c>
      <c r="K38">
        <f t="shared" si="6"/>
        <v>84.176071356388206</v>
      </c>
      <c r="L38">
        <f t="shared" si="7"/>
        <v>1.692754145117182E-5</v>
      </c>
      <c r="M38">
        <f t="shared" si="7"/>
        <v>0.38812782579795851</v>
      </c>
    </row>
    <row r="39" spans="1:13">
      <c r="A39">
        <v>0.25</v>
      </c>
      <c r="B39" s="1">
        <v>1196200</v>
      </c>
      <c r="C39">
        <v>62.53</v>
      </c>
      <c r="E39" s="5">
        <f t="shared" si="1"/>
        <v>16105682.497304939</v>
      </c>
      <c r="F39" s="5">
        <f t="shared" si="2"/>
        <v>1020342.5669458321</v>
      </c>
      <c r="H39" s="1">
        <f t="shared" si="3"/>
        <v>64383.307359119928</v>
      </c>
      <c r="I39" s="5">
        <f t="shared" si="4"/>
        <v>1016263.6942181311</v>
      </c>
      <c r="J39">
        <f t="shared" si="5"/>
        <v>1018301.0883095344</v>
      </c>
      <c r="K39">
        <f t="shared" si="6"/>
        <v>86.374987699385926</v>
      </c>
      <c r="L39">
        <f t="shared" si="7"/>
        <v>0.14872003986830434</v>
      </c>
      <c r="M39">
        <f t="shared" si="7"/>
        <v>0.38133676154463336</v>
      </c>
    </row>
    <row r="40" spans="1:13">
      <c r="A40">
        <v>50</v>
      </c>
      <c r="B40" s="1">
        <v>25510000</v>
      </c>
      <c r="C40">
        <v>43.52</v>
      </c>
      <c r="E40" s="5">
        <f t="shared" si="1"/>
        <v>16105682.497304939</v>
      </c>
      <c r="F40" s="5">
        <f t="shared" si="2"/>
        <v>204068513.38916641</v>
      </c>
      <c r="H40" s="1">
        <f t="shared" si="3"/>
        <v>16005983.992913244</v>
      </c>
      <c r="I40" s="5">
        <f t="shared" si="4"/>
        <v>1263238.9581590949</v>
      </c>
      <c r="J40">
        <f t="shared" si="5"/>
        <v>16055755.860338867</v>
      </c>
      <c r="K40">
        <f t="shared" si="6"/>
        <v>4.5125962124107968</v>
      </c>
      <c r="L40">
        <f t="shared" si="7"/>
        <v>0.37060933514939765</v>
      </c>
      <c r="M40">
        <f t="shared" si="7"/>
        <v>0.89630982967806072</v>
      </c>
    </row>
    <row r="41" spans="1:13">
      <c r="A41">
        <v>31.2</v>
      </c>
      <c r="B41" s="1">
        <v>20524000</v>
      </c>
      <c r="C41">
        <v>45.03</v>
      </c>
      <c r="E41" s="5">
        <f t="shared" si="1"/>
        <v>16105682.497304939</v>
      </c>
      <c r="F41" s="5">
        <f t="shared" si="2"/>
        <v>127338752.35483985</v>
      </c>
      <c r="H41" s="1">
        <f t="shared" si="3"/>
        <v>15852097.34796088</v>
      </c>
      <c r="I41" s="5">
        <f t="shared" si="4"/>
        <v>2004957.972975804</v>
      </c>
      <c r="J41">
        <f t="shared" si="5"/>
        <v>15978386.864844261</v>
      </c>
      <c r="K41">
        <f t="shared" si="6"/>
        <v>7.2084398287315929</v>
      </c>
      <c r="L41">
        <f t="shared" si="7"/>
        <v>0.22147793486434122</v>
      </c>
      <c r="M41">
        <f t="shared" si="7"/>
        <v>0.83991916880453943</v>
      </c>
    </row>
    <row r="42" spans="1:13">
      <c r="A42">
        <v>19.399999999999999</v>
      </c>
      <c r="B42" s="1">
        <v>16224000</v>
      </c>
      <c r="C42">
        <v>46.64</v>
      </c>
      <c r="E42" s="5">
        <f t="shared" si="1"/>
        <v>16105682.497304939</v>
      </c>
      <c r="F42" s="5">
        <f t="shared" si="2"/>
        <v>79178583.194996566</v>
      </c>
      <c r="H42" s="1">
        <f t="shared" si="3"/>
        <v>15465778.815802135</v>
      </c>
      <c r="I42" s="5">
        <f t="shared" si="4"/>
        <v>3145887.6015426628</v>
      </c>
      <c r="J42">
        <f t="shared" si="5"/>
        <v>15782487.864112359</v>
      </c>
      <c r="K42">
        <f t="shared" si="6"/>
        <v>11.497649726050922</v>
      </c>
      <c r="L42">
        <f t="shared" si="7"/>
        <v>2.7213519223843779E-2</v>
      </c>
      <c r="M42">
        <f t="shared" si="7"/>
        <v>0.75348092354093221</v>
      </c>
    </row>
    <row r="43" spans="1:13">
      <c r="A43">
        <v>12.1</v>
      </c>
      <c r="B43" s="1">
        <v>12687000</v>
      </c>
      <c r="C43">
        <v>48.28</v>
      </c>
      <c r="E43" s="5">
        <f t="shared" si="1"/>
        <v>16105682.497304939</v>
      </c>
      <c r="F43" s="5">
        <f t="shared" si="2"/>
        <v>49384580.240178272</v>
      </c>
      <c r="H43" s="1">
        <f t="shared" si="3"/>
        <v>14557370.533605771</v>
      </c>
      <c r="I43" s="5">
        <f t="shared" si="4"/>
        <v>4747562.6333081247</v>
      </c>
      <c r="J43">
        <f t="shared" si="5"/>
        <v>15311968.776413996</v>
      </c>
      <c r="K43">
        <f t="shared" si="6"/>
        <v>18.062585042324219</v>
      </c>
      <c r="L43">
        <f t="shared" si="7"/>
        <v>0.20690224453487788</v>
      </c>
      <c r="M43">
        <f t="shared" si="7"/>
        <v>0.6258785202501197</v>
      </c>
    </row>
    <row r="44" spans="1:13">
      <c r="A44">
        <v>7.53</v>
      </c>
      <c r="B44" s="1">
        <v>9824600</v>
      </c>
      <c r="C44">
        <v>49.99</v>
      </c>
      <c r="E44" s="5">
        <f t="shared" si="1"/>
        <v>16105682.497304939</v>
      </c>
      <c r="F44" s="5">
        <f t="shared" si="2"/>
        <v>30732718.116408464</v>
      </c>
      <c r="H44" s="1">
        <f t="shared" si="3"/>
        <v>12635522.326081749</v>
      </c>
      <c r="I44" s="5">
        <f t="shared" si="4"/>
        <v>6621728.3482917259</v>
      </c>
      <c r="J44">
        <f t="shared" si="5"/>
        <v>14265472.679567285</v>
      </c>
      <c r="K44">
        <f t="shared" si="6"/>
        <v>27.657080891440611</v>
      </c>
      <c r="L44">
        <f t="shared" si="7"/>
        <v>0.45201562196601236</v>
      </c>
      <c r="M44">
        <f t="shared" si="7"/>
        <v>0.44674773171753129</v>
      </c>
    </row>
    <row r="45" spans="1:13">
      <c r="A45">
        <v>4.6900000000000004</v>
      </c>
      <c r="B45" s="1">
        <v>7530700</v>
      </c>
      <c r="C45">
        <v>51.72</v>
      </c>
      <c r="E45" s="5">
        <f t="shared" si="1"/>
        <v>16105682.497304939</v>
      </c>
      <c r="F45" s="5">
        <f t="shared" si="2"/>
        <v>19141626.555903811</v>
      </c>
      <c r="H45" s="1">
        <f t="shared" si="3"/>
        <v>9429850.5257913563</v>
      </c>
      <c r="I45" s="5">
        <f t="shared" si="4"/>
        <v>7934235.7934883758</v>
      </c>
      <c r="J45">
        <f t="shared" si="5"/>
        <v>12323724.216544267</v>
      </c>
      <c r="K45">
        <f t="shared" si="6"/>
        <v>40.077112834047831</v>
      </c>
      <c r="L45">
        <f t="shared" si="7"/>
        <v>0.63646463363887373</v>
      </c>
      <c r="M45">
        <f t="shared" si="7"/>
        <v>0.22511382764795373</v>
      </c>
    </row>
    <row r="46" spans="1:13">
      <c r="A46">
        <v>2.92</v>
      </c>
      <c r="B46" s="1">
        <v>5718200</v>
      </c>
      <c r="C46">
        <v>53.5</v>
      </c>
      <c r="E46" s="5">
        <f t="shared" si="1"/>
        <v>16105682.497304939</v>
      </c>
      <c r="F46" s="5">
        <f t="shared" si="2"/>
        <v>11917601.18192732</v>
      </c>
      <c r="H46" s="1">
        <f t="shared" si="3"/>
        <v>5698432.5669194236</v>
      </c>
      <c r="I46" s="5">
        <f t="shared" si="4"/>
        <v>7700974.7393027283</v>
      </c>
      <c r="J46">
        <f t="shared" si="5"/>
        <v>9580038.9172020908</v>
      </c>
      <c r="K46">
        <f t="shared" si="6"/>
        <v>53.499947019268276</v>
      </c>
      <c r="L46">
        <f t="shared" si="7"/>
        <v>0.67535918946558193</v>
      </c>
      <c r="M46">
        <f t="shared" si="7"/>
        <v>9.9029405090749319E-7</v>
      </c>
    </row>
    <row r="47" spans="1:13">
      <c r="A47">
        <v>1.82</v>
      </c>
      <c r="B47" s="1">
        <v>4298600</v>
      </c>
      <c r="C47">
        <v>55.35</v>
      </c>
      <c r="E47" s="5">
        <f t="shared" si="1"/>
        <v>16105682.497304939</v>
      </c>
      <c r="F47" s="5">
        <f t="shared" si="2"/>
        <v>7428093.8873656578</v>
      </c>
      <c r="H47" s="1">
        <f t="shared" si="3"/>
        <v>2824991.6544225831</v>
      </c>
      <c r="I47" s="5">
        <f t="shared" si="4"/>
        <v>6125180.8786442447</v>
      </c>
      <c r="J47">
        <f t="shared" si="5"/>
        <v>6745251.5626673503</v>
      </c>
      <c r="K47">
        <f t="shared" si="6"/>
        <v>65.240399232863808</v>
      </c>
      <c r="L47">
        <f t="shared" si="7"/>
        <v>0.56917404798477422</v>
      </c>
      <c r="M47">
        <f t="shared" si="7"/>
        <v>0.17868833302373635</v>
      </c>
    </row>
    <row r="48" spans="1:13">
      <c r="A48">
        <v>1.1299999999999999</v>
      </c>
      <c r="B48" s="1">
        <v>3200600</v>
      </c>
      <c r="C48">
        <v>57.19</v>
      </c>
      <c r="E48" s="5">
        <f t="shared" si="1"/>
        <v>16105682.497304939</v>
      </c>
      <c r="F48" s="5">
        <f t="shared" si="2"/>
        <v>4611948.4025951605</v>
      </c>
      <c r="H48" s="1">
        <f t="shared" si="3"/>
        <v>1220570.1118303731</v>
      </c>
      <c r="I48" s="5">
        <f t="shared" si="4"/>
        <v>4262431.6169231804</v>
      </c>
      <c r="J48">
        <f t="shared" si="5"/>
        <v>4433747.2511229105</v>
      </c>
      <c r="K48">
        <f t="shared" si="6"/>
        <v>74.020651493118322</v>
      </c>
      <c r="L48">
        <f t="shared" si="7"/>
        <v>0.38528627479938465</v>
      </c>
      <c r="M48">
        <f t="shared" si="7"/>
        <v>0.29429360890222633</v>
      </c>
    </row>
    <row r="49" spans="1:13">
      <c r="A49">
        <v>0.70699999999999996</v>
      </c>
      <c r="B49" s="1">
        <v>2357300</v>
      </c>
      <c r="C49">
        <v>59.02</v>
      </c>
      <c r="E49" s="5">
        <f t="shared" si="1"/>
        <v>16105682.497304939</v>
      </c>
      <c r="F49" s="5">
        <f t="shared" si="2"/>
        <v>2885528.7793228133</v>
      </c>
      <c r="H49" s="1">
        <f t="shared" si="3"/>
        <v>500899.15277149656</v>
      </c>
      <c r="I49" s="5">
        <f t="shared" si="4"/>
        <v>2795786.607818909</v>
      </c>
      <c r="J49">
        <f t="shared" si="5"/>
        <v>2840303.279177554</v>
      </c>
      <c r="K49">
        <f t="shared" si="6"/>
        <v>79.84253151064479</v>
      </c>
      <c r="L49">
        <f t="shared" si="7"/>
        <v>0.20489682228717343</v>
      </c>
      <c r="M49">
        <f t="shared" si="7"/>
        <v>0.35280466808954231</v>
      </c>
    </row>
    <row r="50" spans="1:13">
      <c r="A50">
        <v>0.441</v>
      </c>
      <c r="B50" s="1">
        <v>1721000</v>
      </c>
      <c r="C50">
        <v>60.85</v>
      </c>
      <c r="E50" s="5">
        <f t="shared" si="1"/>
        <v>16105682.497304939</v>
      </c>
      <c r="F50" s="5">
        <f t="shared" si="2"/>
        <v>1799884.2880924479</v>
      </c>
      <c r="H50" s="1">
        <f t="shared" si="3"/>
        <v>198664.23298649432</v>
      </c>
      <c r="I50" s="5">
        <f t="shared" si="4"/>
        <v>1777682.643944914</v>
      </c>
      <c r="J50">
        <f t="shared" si="5"/>
        <v>1788749.0209783742</v>
      </c>
      <c r="K50">
        <f t="shared" si="6"/>
        <v>83.623390615308836</v>
      </c>
      <c r="L50">
        <f t="shared" si="7"/>
        <v>3.9366078430199986E-2</v>
      </c>
      <c r="M50">
        <f t="shared" si="7"/>
        <v>0.37425457050630784</v>
      </c>
    </row>
    <row r="51" spans="1:13">
      <c r="A51">
        <v>0.27400000000000002</v>
      </c>
      <c r="B51" s="1">
        <v>1244600</v>
      </c>
      <c r="C51">
        <v>62.63</v>
      </c>
      <c r="E51" s="5">
        <f t="shared" si="1"/>
        <v>16105682.497304939</v>
      </c>
      <c r="F51" s="5">
        <f t="shared" si="2"/>
        <v>1118295.4533726322</v>
      </c>
      <c r="H51" s="1">
        <f t="shared" si="3"/>
        <v>77276.100242019485</v>
      </c>
      <c r="I51" s="5">
        <f t="shared" si="4"/>
        <v>1112929.7998792469</v>
      </c>
      <c r="J51">
        <f t="shared" si="5"/>
        <v>1115609.4007885894</v>
      </c>
      <c r="K51">
        <f t="shared" si="6"/>
        <v>86.028051832756148</v>
      </c>
      <c r="L51">
        <f t="shared" si="7"/>
        <v>0.10364020505496595</v>
      </c>
      <c r="M51">
        <f t="shared" si="7"/>
        <v>0.37359175846648801</v>
      </c>
    </row>
    <row r="52" spans="1:13">
      <c r="A52">
        <v>0.17100000000000001</v>
      </c>
      <c r="B52">
        <v>892240</v>
      </c>
      <c r="C52">
        <v>64.37</v>
      </c>
      <c r="E52" s="5">
        <f t="shared" si="1"/>
        <v>16105682.497304939</v>
      </c>
      <c r="F52" s="5">
        <f t="shared" si="2"/>
        <v>697914.31579094916</v>
      </c>
      <c r="H52" s="1">
        <f t="shared" si="3"/>
        <v>30186.331228672869</v>
      </c>
      <c r="I52" s="5">
        <f t="shared" si="4"/>
        <v>696606.238799538</v>
      </c>
      <c r="J52">
        <f t="shared" si="5"/>
        <v>697259.97054720286</v>
      </c>
      <c r="K52">
        <f t="shared" si="6"/>
        <v>87.518730200759734</v>
      </c>
      <c r="L52">
        <f t="shared" si="7"/>
        <v>0.21852868001075623</v>
      </c>
      <c r="M52">
        <f t="shared" si="7"/>
        <v>0.35961985708808031</v>
      </c>
    </row>
    <row r="53" spans="1:13">
      <c r="A53">
        <v>0.107</v>
      </c>
      <c r="B53">
        <v>632420</v>
      </c>
      <c r="C53">
        <v>66.05</v>
      </c>
      <c r="E53" s="5">
        <f t="shared" si="1"/>
        <v>16105682.497304939</v>
      </c>
      <c r="F53" s="5">
        <f t="shared" si="2"/>
        <v>436706.61865281611</v>
      </c>
      <c r="H53" s="1">
        <f t="shared" si="3"/>
        <v>11832.628438528012</v>
      </c>
      <c r="I53" s="5">
        <f t="shared" si="4"/>
        <v>436385.77617029293</v>
      </c>
      <c r="J53">
        <f t="shared" si="5"/>
        <v>436546.16793589341</v>
      </c>
      <c r="K53">
        <f t="shared" si="6"/>
        <v>88.44680182309186</v>
      </c>
      <c r="L53">
        <f t="shared" si="7"/>
        <v>0.30972112214051833</v>
      </c>
      <c r="M53">
        <f t="shared" si="7"/>
        <v>0.33908859686740145</v>
      </c>
    </row>
    <row r="54" spans="1:13">
      <c r="A54">
        <v>6.6400000000000001E-2</v>
      </c>
      <c r="B54">
        <v>441820</v>
      </c>
      <c r="C54">
        <v>67.72</v>
      </c>
      <c r="E54" s="5">
        <f t="shared" si="1"/>
        <v>16105682.497304939</v>
      </c>
      <c r="F54" s="5">
        <f t="shared" si="2"/>
        <v>271002.98578081303</v>
      </c>
      <c r="H54" s="1">
        <f t="shared" si="3"/>
        <v>4558.7531109189849</v>
      </c>
      <c r="I54" s="5">
        <f t="shared" si="4"/>
        <v>270926.27771800949</v>
      </c>
      <c r="J54">
        <f t="shared" si="5"/>
        <v>270964.6290349763</v>
      </c>
      <c r="K54">
        <f t="shared" si="6"/>
        <v>89.036000980318562</v>
      </c>
      <c r="L54">
        <f t="shared" si="7"/>
        <v>0.38670809597805372</v>
      </c>
      <c r="M54">
        <f t="shared" si="7"/>
        <v>0.31476670083163855</v>
      </c>
    </row>
    <row r="55" spans="1:13">
      <c r="A55">
        <v>4.1399999999999999E-2</v>
      </c>
      <c r="B55">
        <v>304040</v>
      </c>
      <c r="C55">
        <v>69.37</v>
      </c>
      <c r="E55" s="5">
        <f t="shared" si="1"/>
        <v>16105682.497304939</v>
      </c>
      <c r="F55" s="5">
        <f t="shared" si="2"/>
        <v>168968.72908622978</v>
      </c>
      <c r="H55" s="1">
        <f t="shared" si="3"/>
        <v>1772.4979564812761</v>
      </c>
      <c r="I55" s="5">
        <f t="shared" si="4"/>
        <v>168950.13336841</v>
      </c>
      <c r="J55">
        <f t="shared" si="5"/>
        <v>168959.43097148871</v>
      </c>
      <c r="K55">
        <f t="shared" si="6"/>
        <v>89.398917749665969</v>
      </c>
      <c r="L55">
        <f t="shared" si="7"/>
        <v>0.44428551844662312</v>
      </c>
      <c r="M55">
        <f t="shared" si="7"/>
        <v>0.28872592979192679</v>
      </c>
    </row>
    <row r="56" spans="1:13">
      <c r="A56">
        <v>2.58E-2</v>
      </c>
      <c r="B56">
        <v>208410</v>
      </c>
      <c r="C56">
        <v>70.91</v>
      </c>
      <c r="E56" s="5">
        <f t="shared" si="1"/>
        <v>16105682.497304939</v>
      </c>
      <c r="F56" s="5">
        <f t="shared" si="2"/>
        <v>105299.35290880987</v>
      </c>
      <c r="H56" s="1">
        <f t="shared" si="3"/>
        <v>688.42036231721215</v>
      </c>
      <c r="I56" s="5">
        <f t="shared" si="4"/>
        <v>105294.85199935178</v>
      </c>
      <c r="J56">
        <f t="shared" si="5"/>
        <v>105297.102430032</v>
      </c>
      <c r="K56">
        <f t="shared" si="6"/>
        <v>89.625404105312867</v>
      </c>
      <c r="L56">
        <f t="shared" si="7"/>
        <v>0.49475983671593493</v>
      </c>
      <c r="M56">
        <f t="shared" si="7"/>
        <v>0.26393180235951025</v>
      </c>
    </row>
    <row r="57" spans="1:13">
      <c r="A57">
        <v>1.61E-2</v>
      </c>
      <c r="B57">
        <v>143400</v>
      </c>
      <c r="C57">
        <v>72.36</v>
      </c>
      <c r="E57" s="5">
        <f t="shared" si="1"/>
        <v>16105682.497304939</v>
      </c>
      <c r="F57" s="5">
        <f t="shared" si="2"/>
        <v>65710.061311311583</v>
      </c>
      <c r="H57" s="1">
        <f t="shared" si="3"/>
        <v>268.08800470791704</v>
      </c>
      <c r="I57" s="5">
        <f t="shared" si="4"/>
        <v>65708.967530949958</v>
      </c>
      <c r="J57">
        <f t="shared" si="5"/>
        <v>65709.514418854931</v>
      </c>
      <c r="K57">
        <f t="shared" si="6"/>
        <v>89.766238512679692</v>
      </c>
      <c r="L57">
        <f t="shared" si="7"/>
        <v>0.54177465537758063</v>
      </c>
      <c r="M57">
        <f t="shared" si="7"/>
        <v>0.24055055987672322</v>
      </c>
    </row>
    <row r="58" spans="1:13">
      <c r="A58">
        <v>0.01</v>
      </c>
      <c r="B58">
        <v>96869</v>
      </c>
      <c r="C58">
        <v>73.78</v>
      </c>
      <c r="E58" s="5">
        <f t="shared" si="1"/>
        <v>16105682.497304939</v>
      </c>
      <c r="F58" s="5">
        <f t="shared" si="2"/>
        <v>40813.702677833287</v>
      </c>
      <c r="H58" s="1">
        <f t="shared" si="3"/>
        <v>103.42608141755588</v>
      </c>
      <c r="I58" s="5">
        <f t="shared" si="4"/>
        <v>40813.440583920979</v>
      </c>
      <c r="J58">
        <f t="shared" si="5"/>
        <v>40813.571630666745</v>
      </c>
      <c r="K58">
        <f t="shared" si="6"/>
        <v>89.8548060347958</v>
      </c>
      <c r="L58">
        <f t="shared" si="7"/>
        <v>0.57867252030405247</v>
      </c>
      <c r="M58">
        <f t="shared" si="7"/>
        <v>0.21787484460281648</v>
      </c>
    </row>
    <row r="59" spans="1:13">
      <c r="A59">
        <v>2.5</v>
      </c>
      <c r="B59" s="1">
        <v>5699000</v>
      </c>
      <c r="C59">
        <v>50.79</v>
      </c>
      <c r="E59" s="5">
        <f t="shared" si="1"/>
        <v>16105682.497304939</v>
      </c>
      <c r="F59" s="5">
        <f t="shared" si="2"/>
        <v>10203425.66945832</v>
      </c>
      <c r="H59" s="1">
        <f t="shared" si="3"/>
        <v>4612785.48567037</v>
      </c>
      <c r="I59" s="5">
        <f t="shared" si="4"/>
        <v>7281089.7895557033</v>
      </c>
      <c r="J59">
        <f t="shared" si="5"/>
        <v>8619284.1037051063</v>
      </c>
      <c r="K59">
        <f t="shared" si="6"/>
        <v>57.644533597280905</v>
      </c>
      <c r="L59">
        <f t="shared" si="7"/>
        <v>0.51242044283297183</v>
      </c>
      <c r="M59">
        <f t="shared" si="7"/>
        <v>0.13495833032646004</v>
      </c>
    </row>
    <row r="60" spans="1:13">
      <c r="A60">
        <v>1.56</v>
      </c>
      <c r="B60" s="1">
        <v>4426700</v>
      </c>
      <c r="C60">
        <v>56.69</v>
      </c>
      <c r="E60" s="5">
        <f t="shared" si="1"/>
        <v>16105682.497304939</v>
      </c>
      <c r="F60" s="5">
        <f t="shared" si="2"/>
        <v>6366937.6177419927</v>
      </c>
      <c r="H60" s="1">
        <f t="shared" si="3"/>
        <v>2176802.8993935385</v>
      </c>
      <c r="I60" s="5">
        <f t="shared" si="4"/>
        <v>5506398.595637355</v>
      </c>
      <c r="J60">
        <f t="shared" si="5"/>
        <v>5921055.3414779995</v>
      </c>
      <c r="K60">
        <f t="shared" si="6"/>
        <v>68.430001088306625</v>
      </c>
      <c r="L60">
        <f t="shared" si="7"/>
        <v>0.33757773092326099</v>
      </c>
      <c r="M60">
        <f t="shared" si="7"/>
        <v>0.20709121693961241</v>
      </c>
    </row>
    <row r="61" spans="1:13">
      <c r="A61">
        <v>0.97</v>
      </c>
      <c r="B61" s="1">
        <v>3271100</v>
      </c>
      <c r="C61">
        <v>59.2</v>
      </c>
      <c r="E61" s="5">
        <f t="shared" si="1"/>
        <v>16105682.497304939</v>
      </c>
      <c r="F61" s="5">
        <f t="shared" si="2"/>
        <v>3958929.1597498283</v>
      </c>
      <c r="H61" s="1">
        <f t="shared" si="3"/>
        <v>917693.1272764731</v>
      </c>
      <c r="I61" s="5">
        <f t="shared" si="4"/>
        <v>3733351.5052862698</v>
      </c>
      <c r="J61">
        <f t="shared" si="5"/>
        <v>3844486.1994645954</v>
      </c>
      <c r="K61">
        <f t="shared" si="6"/>
        <v>76.189954961962187</v>
      </c>
      <c r="L61">
        <f t="shared" si="7"/>
        <v>0.17528849606083441</v>
      </c>
      <c r="M61">
        <f t="shared" si="7"/>
        <v>0.2869924824655774</v>
      </c>
    </row>
    <row r="62" spans="1:13">
      <c r="A62">
        <v>0.60499999999999998</v>
      </c>
      <c r="B62" s="1">
        <v>2385400</v>
      </c>
      <c r="C62">
        <v>61.24</v>
      </c>
      <c r="E62" s="5">
        <f t="shared" si="1"/>
        <v>16105682.497304939</v>
      </c>
      <c r="F62" s="5">
        <f t="shared" si="2"/>
        <v>2469229.0120089138</v>
      </c>
      <c r="H62" s="1">
        <f t="shared" si="3"/>
        <v>369873.77793447091</v>
      </c>
      <c r="I62" s="5">
        <f t="shared" si="4"/>
        <v>2412522.128372659</v>
      </c>
      <c r="J62">
        <f t="shared" si="5"/>
        <v>2440710.8865023861</v>
      </c>
      <c r="K62">
        <f t="shared" si="6"/>
        <v>81.283616950080656</v>
      </c>
      <c r="L62">
        <f t="shared" si="7"/>
        <v>2.3187258532064253E-2</v>
      </c>
      <c r="M62">
        <f t="shared" si="7"/>
        <v>0.32729616182365534</v>
      </c>
    </row>
    <row r="63" spans="1:13">
      <c r="A63">
        <v>0.3765</v>
      </c>
      <c r="B63" s="1">
        <v>1721500</v>
      </c>
      <c r="C63">
        <v>63.05</v>
      </c>
      <c r="E63" s="5">
        <f t="shared" si="1"/>
        <v>16105682.497304939</v>
      </c>
      <c r="F63" s="5">
        <f t="shared" si="2"/>
        <v>1536635.9058204233</v>
      </c>
      <c r="H63" s="1">
        <f t="shared" si="3"/>
        <v>145287.1922758396</v>
      </c>
      <c r="I63" s="5">
        <f t="shared" si="4"/>
        <v>1522774.1203081203</v>
      </c>
      <c r="J63">
        <f t="shared" si="5"/>
        <v>1529689.3115007265</v>
      </c>
      <c r="K63">
        <f t="shared" si="6"/>
        <v>84.549932842984617</v>
      </c>
      <c r="L63">
        <f t="shared" si="7"/>
        <v>0.11142067295920621</v>
      </c>
      <c r="M63">
        <f t="shared" si="7"/>
        <v>0.34099814183956578</v>
      </c>
    </row>
    <row r="64" spans="1:13">
      <c r="A64">
        <v>0.23449999999999999</v>
      </c>
      <c r="B64" s="1">
        <v>1230700</v>
      </c>
      <c r="C64">
        <v>64.739999999999995</v>
      </c>
      <c r="E64" s="5">
        <f t="shared" si="1"/>
        <v>16105682.497304939</v>
      </c>
      <c r="F64" s="5">
        <f t="shared" si="2"/>
        <v>957081.3277951905</v>
      </c>
      <c r="H64" s="1">
        <f t="shared" si="3"/>
        <v>56674.489131125803</v>
      </c>
      <c r="I64" s="5">
        <f t="shared" si="4"/>
        <v>953713.44224803592</v>
      </c>
      <c r="J64">
        <f t="shared" si="5"/>
        <v>955395.90099752462</v>
      </c>
      <c r="K64">
        <f t="shared" si="6"/>
        <v>86.599193598471231</v>
      </c>
      <c r="L64">
        <f t="shared" si="7"/>
        <v>0.22369716340495277</v>
      </c>
      <c r="M64">
        <f t="shared" si="7"/>
        <v>0.33764586960876181</v>
      </c>
    </row>
    <row r="65" spans="1:13">
      <c r="A65">
        <v>0.14599999999999999</v>
      </c>
      <c r="B65">
        <v>871760</v>
      </c>
      <c r="C65">
        <v>66.36</v>
      </c>
      <c r="E65" s="5">
        <f t="shared" si="1"/>
        <v>16105682.497304939</v>
      </c>
      <c r="F65" s="5">
        <f t="shared" si="2"/>
        <v>595880.05909636593</v>
      </c>
      <c r="H65" s="1">
        <f t="shared" si="3"/>
        <v>22016.307819713424</v>
      </c>
      <c r="I65" s="5">
        <f t="shared" si="4"/>
        <v>595065.49698098272</v>
      </c>
      <c r="J65">
        <f t="shared" si="5"/>
        <v>595472.63875617017</v>
      </c>
      <c r="K65">
        <f t="shared" si="6"/>
        <v>87.881130030699865</v>
      </c>
      <c r="L65">
        <f t="shared" si="7"/>
        <v>0.31693053276570365</v>
      </c>
      <c r="M65">
        <f t="shared" si="7"/>
        <v>0.32430877080620651</v>
      </c>
    </row>
    <row r="66" spans="1:13">
      <c r="A66">
        <v>9.0999999999999998E-2</v>
      </c>
      <c r="B66">
        <v>611870</v>
      </c>
      <c r="C66">
        <v>67.91</v>
      </c>
      <c r="E66" s="5">
        <f t="shared" si="1"/>
        <v>16105682.497304939</v>
      </c>
      <c r="F66" s="5">
        <f t="shared" si="2"/>
        <v>371404.69436828286</v>
      </c>
      <c r="H66" s="1">
        <f t="shared" si="3"/>
        <v>8560.2166034105558</v>
      </c>
      <c r="I66" s="5">
        <f t="shared" si="4"/>
        <v>371207.29170423257</v>
      </c>
      <c r="J66">
        <f t="shared" si="5"/>
        <v>371305.97991776071</v>
      </c>
      <c r="K66">
        <f t="shared" si="6"/>
        <v>88.678966224047713</v>
      </c>
      <c r="L66">
        <f t="shared" ref="L66:M81" si="8">ABS((J66-B66)/B66)</f>
        <v>0.39316197898612337</v>
      </c>
      <c r="M66">
        <f t="shared" si="8"/>
        <v>0.30583074987553699</v>
      </c>
    </row>
    <row r="67" spans="1:13">
      <c r="A67">
        <v>5.6500000000000002E-2</v>
      </c>
      <c r="B67">
        <v>426190</v>
      </c>
      <c r="C67">
        <v>69.400000000000006</v>
      </c>
      <c r="E67" s="5">
        <f t="shared" ref="E67:E96" si="9">$P$1</f>
        <v>16105682.497304939</v>
      </c>
      <c r="F67" s="5">
        <f t="shared" ref="F67:F96" si="10">A67*$P$2</f>
        <v>230597.42012975807</v>
      </c>
      <c r="H67" s="1">
        <f t="shared" ref="H67:H96" si="11">E67*F67^2/(E67^2+F67^2)</f>
        <v>3300.9635937509579</v>
      </c>
      <c r="I67" s="5">
        <f t="shared" ref="I67:I96" si="12">E67^2*F67/(E67^2+F67^2)</f>
        <v>230550.15769994247</v>
      </c>
      <c r="J67">
        <f t="shared" ref="J67:J96" si="13">(H67^2+I67^2)^0.5</f>
        <v>230573.78770388366</v>
      </c>
      <c r="K67">
        <f t="shared" ref="K67:K96" si="14">DEGREES(ATAN(I67/H67))</f>
        <v>89.179708390357149</v>
      </c>
      <c r="L67">
        <f t="shared" si="8"/>
        <v>0.45898827353085792</v>
      </c>
      <c r="M67">
        <f t="shared" si="8"/>
        <v>0.2850102073538493</v>
      </c>
    </row>
    <row r="68" spans="1:13">
      <c r="A68">
        <v>3.5349999999999999E-2</v>
      </c>
      <c r="B68">
        <v>294500</v>
      </c>
      <c r="C68">
        <v>70.819999999999993</v>
      </c>
      <c r="E68" s="5">
        <f t="shared" si="9"/>
        <v>16105682.497304939</v>
      </c>
      <c r="F68" s="5">
        <f t="shared" si="10"/>
        <v>144276.43896614065</v>
      </c>
      <c r="H68" s="1">
        <f t="shared" si="11"/>
        <v>1292.3401766473498</v>
      </c>
      <c r="I68" s="5">
        <f t="shared" si="12"/>
        <v>144264.86204360719</v>
      </c>
      <c r="J68">
        <f t="shared" si="13"/>
        <v>144270.65038875092</v>
      </c>
      <c r="K68">
        <f t="shared" si="14"/>
        <v>89.486751963023664</v>
      </c>
      <c r="L68">
        <f t="shared" si="8"/>
        <v>0.51011663705008181</v>
      </c>
      <c r="M68">
        <f t="shared" si="8"/>
        <v>0.26358023105088496</v>
      </c>
    </row>
    <row r="69" spans="1:13">
      <c r="A69">
        <v>2.205E-2</v>
      </c>
      <c r="B69">
        <v>201920</v>
      </c>
      <c r="C69">
        <v>72.19</v>
      </c>
      <c r="E69" s="5">
        <f t="shared" si="9"/>
        <v>16105682.497304939</v>
      </c>
      <c r="F69" s="5">
        <f t="shared" si="10"/>
        <v>89994.214404622398</v>
      </c>
      <c r="H69" s="1">
        <f t="shared" si="11"/>
        <v>502.84772246898001</v>
      </c>
      <c r="I69" s="5">
        <f t="shared" si="12"/>
        <v>89991.404627032636</v>
      </c>
      <c r="J69">
        <f t="shared" si="13"/>
        <v>89992.809504861565</v>
      </c>
      <c r="K69">
        <f t="shared" si="14"/>
        <v>89.679849953370578</v>
      </c>
      <c r="L69">
        <f t="shared" si="8"/>
        <v>0.55431453295928301</v>
      </c>
      <c r="M69">
        <f t="shared" si="8"/>
        <v>0.24227524523300431</v>
      </c>
    </row>
    <row r="70" spans="1:13">
      <c r="A70">
        <v>1.37E-2</v>
      </c>
      <c r="B70">
        <v>137410</v>
      </c>
      <c r="C70">
        <v>73.5</v>
      </c>
      <c r="E70" s="5">
        <f t="shared" si="9"/>
        <v>16105682.497304939</v>
      </c>
      <c r="F70" s="5">
        <f t="shared" si="10"/>
        <v>55914.772668631602</v>
      </c>
      <c r="H70" s="1">
        <f t="shared" si="11"/>
        <v>194.11931908776216</v>
      </c>
      <c r="I70" s="5">
        <f t="shared" si="12"/>
        <v>55914.098736458953</v>
      </c>
      <c r="J70">
        <f t="shared" si="13"/>
        <v>55914.435701529925</v>
      </c>
      <c r="K70">
        <f t="shared" si="14"/>
        <v>89.801084641047439</v>
      </c>
      <c r="L70">
        <f t="shared" si="8"/>
        <v>0.59308321300101929</v>
      </c>
      <c r="M70">
        <f t="shared" si="8"/>
        <v>0.22178346450404679</v>
      </c>
    </row>
    <row r="71" spans="1:13">
      <c r="A71">
        <v>8.5500000000000003E-3</v>
      </c>
      <c r="B71">
        <v>92707</v>
      </c>
      <c r="C71">
        <v>74.790000000000006</v>
      </c>
      <c r="E71" s="5">
        <f t="shared" si="9"/>
        <v>16105682.497304939</v>
      </c>
      <c r="F71" s="5">
        <f t="shared" si="10"/>
        <v>34895.715789547459</v>
      </c>
      <c r="H71" s="1">
        <f t="shared" si="11"/>
        <v>75.607181763074493</v>
      </c>
      <c r="I71" s="5">
        <f t="shared" si="12"/>
        <v>34895.551973656584</v>
      </c>
      <c r="J71">
        <f t="shared" si="13"/>
        <v>34895.633881505892</v>
      </c>
      <c r="K71">
        <f t="shared" si="14"/>
        <v>89.875859088274922</v>
      </c>
      <c r="L71">
        <f t="shared" si="8"/>
        <v>0.62359224350366327</v>
      </c>
      <c r="M71">
        <f t="shared" si="8"/>
        <v>0.20170957465269307</v>
      </c>
    </row>
    <row r="72" spans="1:13">
      <c r="A72">
        <v>5.3499999999999997E-3</v>
      </c>
      <c r="B72">
        <v>61955</v>
      </c>
      <c r="C72">
        <v>76.06</v>
      </c>
      <c r="E72" s="5">
        <f t="shared" si="9"/>
        <v>16105682.497304939</v>
      </c>
      <c r="F72" s="5">
        <f t="shared" si="10"/>
        <v>21835.330932640805</v>
      </c>
      <c r="H72" s="1">
        <f t="shared" si="11"/>
        <v>29.603265845006163</v>
      </c>
      <c r="I72" s="5">
        <f t="shared" si="12"/>
        <v>21835.290797917765</v>
      </c>
      <c r="J72">
        <f t="shared" si="13"/>
        <v>21835.310865270065</v>
      </c>
      <c r="K72">
        <f t="shared" si="14"/>
        <v>89.922321109930991</v>
      </c>
      <c r="L72">
        <f t="shared" si="8"/>
        <v>0.64756176474424887</v>
      </c>
      <c r="M72">
        <f t="shared" si="8"/>
        <v>0.18225507638615551</v>
      </c>
    </row>
    <row r="73" spans="1:13">
      <c r="A73">
        <v>3.32E-3</v>
      </c>
      <c r="B73">
        <v>40867</v>
      </c>
      <c r="C73">
        <v>77.31</v>
      </c>
      <c r="E73" s="5">
        <f t="shared" si="9"/>
        <v>16105682.497304939</v>
      </c>
      <c r="F73" s="5">
        <f t="shared" si="10"/>
        <v>13550.14928904065</v>
      </c>
      <c r="H73" s="1">
        <f t="shared" si="11"/>
        <v>11.400101537057232</v>
      </c>
      <c r="I73" s="5">
        <f t="shared" si="12"/>
        <v>13550.13969782477</v>
      </c>
      <c r="J73">
        <f t="shared" si="13"/>
        <v>13550.144493431862</v>
      </c>
      <c r="K73">
        <f t="shared" si="14"/>
        <v>89.951795511740315</v>
      </c>
      <c r="L73">
        <f t="shared" si="8"/>
        <v>0.66843310021699998</v>
      </c>
      <c r="M73">
        <f t="shared" si="8"/>
        <v>0.16352083186832639</v>
      </c>
    </row>
    <row r="74" spans="1:13">
      <c r="A74">
        <v>2.0699999999999998E-3</v>
      </c>
      <c r="B74">
        <v>26585</v>
      </c>
      <c r="C74">
        <v>78.599999999999994</v>
      </c>
      <c r="E74" s="5">
        <f t="shared" si="9"/>
        <v>16105682.497304939</v>
      </c>
      <c r="F74" s="5">
        <f t="shared" si="10"/>
        <v>8448.4364543114898</v>
      </c>
      <c r="H74" s="1">
        <f t="shared" si="11"/>
        <v>4.4317314025179906</v>
      </c>
      <c r="I74" s="5">
        <f t="shared" si="12"/>
        <v>8448.4341295915565</v>
      </c>
      <c r="J74">
        <f t="shared" si="13"/>
        <v>8448.4352919514422</v>
      </c>
      <c r="K74">
        <f t="shared" si="14"/>
        <v>89.969944787623959</v>
      </c>
      <c r="L74">
        <f t="shared" si="8"/>
        <v>0.6822104460428271</v>
      </c>
      <c r="M74">
        <f t="shared" si="8"/>
        <v>0.14465578610208607</v>
      </c>
    </row>
    <row r="75" spans="1:13">
      <c r="A75">
        <v>1.2899999999999999E-3</v>
      </c>
      <c r="B75">
        <v>17240</v>
      </c>
      <c r="C75">
        <v>79.89</v>
      </c>
      <c r="E75" s="5">
        <f t="shared" si="9"/>
        <v>16105682.497304939</v>
      </c>
      <c r="F75" s="5">
        <f t="shared" si="10"/>
        <v>5264.9676454404935</v>
      </c>
      <c r="H75" s="1">
        <f t="shared" si="11"/>
        <v>1.7211242895111467</v>
      </c>
      <c r="I75" s="5">
        <f t="shared" si="12"/>
        <v>5264.967082802822</v>
      </c>
      <c r="J75">
        <f t="shared" si="13"/>
        <v>5264.9673641216496</v>
      </c>
      <c r="K75">
        <f t="shared" si="14"/>
        <v>89.981269939062713</v>
      </c>
      <c r="L75">
        <f t="shared" si="8"/>
        <v>0.69460746147786245</v>
      </c>
      <c r="M75">
        <f t="shared" si="8"/>
        <v>0.12631455675382042</v>
      </c>
    </row>
    <row r="76" spans="1:13">
      <c r="A76" s="1">
        <v>8.0500000000000005E-4</v>
      </c>
      <c r="B76">
        <v>11183</v>
      </c>
      <c r="C76">
        <v>81.16</v>
      </c>
      <c r="E76" s="5">
        <f t="shared" si="9"/>
        <v>16105682.497304939</v>
      </c>
      <c r="F76" s="5">
        <f t="shared" si="10"/>
        <v>3285.5030655655796</v>
      </c>
      <c r="H76" s="1">
        <f t="shared" si="11"/>
        <v>0.67023114024738384</v>
      </c>
      <c r="I76" s="5">
        <f t="shared" si="12"/>
        <v>3285.5029288407641</v>
      </c>
      <c r="J76">
        <f t="shared" si="13"/>
        <v>3285.5029972031712</v>
      </c>
      <c r="K76">
        <f t="shared" si="14"/>
        <v>89.988311860943838</v>
      </c>
      <c r="L76">
        <f t="shared" si="8"/>
        <v>0.70620558014815593</v>
      </c>
      <c r="M76">
        <f t="shared" si="8"/>
        <v>0.10877663702493645</v>
      </c>
    </row>
    <row r="77" spans="1:13">
      <c r="A77" s="1">
        <v>5.0000000000000001E-4</v>
      </c>
      <c r="B77">
        <v>7132.7</v>
      </c>
      <c r="C77" t="s">
        <v>18</v>
      </c>
      <c r="E77" s="5">
        <f t="shared" si="9"/>
        <v>16105682.497304939</v>
      </c>
      <c r="F77" s="5">
        <f t="shared" si="10"/>
        <v>2040.6851338916642</v>
      </c>
      <c r="H77" s="1">
        <f t="shared" si="11"/>
        <v>0.25856685983512162</v>
      </c>
      <c r="I77" s="5">
        <f t="shared" si="12"/>
        <v>2040.6851011297153</v>
      </c>
      <c r="J77">
        <f t="shared" si="13"/>
        <v>2040.6851175106897</v>
      </c>
      <c r="K77">
        <f t="shared" si="14"/>
        <v>89.992740286238671</v>
      </c>
      <c r="L77">
        <f t="shared" si="8"/>
        <v>0.71389724543150712</v>
      </c>
    </row>
    <row r="78" spans="1:13">
      <c r="A78">
        <v>0.2</v>
      </c>
      <c r="B78" s="1">
        <v>1077700</v>
      </c>
      <c r="C78" t="s">
        <v>18</v>
      </c>
      <c r="E78" s="5">
        <f t="shared" si="9"/>
        <v>16105682.497304939</v>
      </c>
      <c r="F78" s="5">
        <f t="shared" si="10"/>
        <v>816274.05355666578</v>
      </c>
      <c r="H78" s="1">
        <f t="shared" si="11"/>
        <v>41264.701518030422</v>
      </c>
      <c r="I78" s="5">
        <f t="shared" si="12"/>
        <v>814182.66095765191</v>
      </c>
      <c r="J78">
        <f t="shared" si="13"/>
        <v>815227.68659771059</v>
      </c>
      <c r="K78">
        <f t="shared" si="14"/>
        <v>87.098597060320387</v>
      </c>
      <c r="L78">
        <f t="shared" si="8"/>
        <v>0.24354858810642052</v>
      </c>
    </row>
    <row r="79" spans="1:13">
      <c r="A79">
        <v>0.12479999999999999</v>
      </c>
      <c r="B79">
        <v>784350</v>
      </c>
      <c r="C79">
        <v>74.400000000000006</v>
      </c>
      <c r="E79" s="5">
        <f t="shared" si="9"/>
        <v>16105682.497304939</v>
      </c>
      <c r="F79" s="5">
        <f t="shared" si="10"/>
        <v>509355.00941935938</v>
      </c>
      <c r="H79" s="1">
        <f t="shared" si="11"/>
        <v>16092.661263764059</v>
      </c>
      <c r="I79" s="5">
        <f t="shared" si="12"/>
        <v>508846.06621679972</v>
      </c>
      <c r="J79">
        <f t="shared" si="13"/>
        <v>509100.47421983612</v>
      </c>
      <c r="K79">
        <f t="shared" si="14"/>
        <v>88.188579196679882</v>
      </c>
      <c r="L79">
        <f t="shared" si="8"/>
        <v>0.3509269149998902</v>
      </c>
      <c r="M79">
        <f t="shared" si="8"/>
        <v>0.18533036554677251</v>
      </c>
    </row>
    <row r="80" spans="1:13">
      <c r="A80">
        <v>7.7600000000000002E-2</v>
      </c>
      <c r="B80">
        <v>588660</v>
      </c>
      <c r="C80">
        <v>72.41</v>
      </c>
      <c r="E80" s="5">
        <f t="shared" si="9"/>
        <v>16105682.497304939</v>
      </c>
      <c r="F80" s="5">
        <f t="shared" si="10"/>
        <v>316714.33277998632</v>
      </c>
      <c r="H80" s="1">
        <f t="shared" si="11"/>
        <v>6225.7028995885312</v>
      </c>
      <c r="I80" s="5">
        <f t="shared" si="12"/>
        <v>316591.9058452532</v>
      </c>
      <c r="J80">
        <f t="shared" si="13"/>
        <v>316653.11339591094</v>
      </c>
      <c r="K80">
        <f t="shared" si="14"/>
        <v>88.87343761813267</v>
      </c>
      <c r="L80">
        <f t="shared" si="8"/>
        <v>0.46207808684824697</v>
      </c>
      <c r="M80">
        <f t="shared" si="8"/>
        <v>0.22736414332457774</v>
      </c>
    </row>
    <row r="81" spans="1:13">
      <c r="A81">
        <v>4.8399999999999999E-2</v>
      </c>
      <c r="B81">
        <v>416950</v>
      </c>
      <c r="C81">
        <v>72.34</v>
      </c>
      <c r="E81" s="5">
        <f t="shared" si="9"/>
        <v>16105682.497304939</v>
      </c>
      <c r="F81" s="5">
        <f t="shared" si="10"/>
        <v>197538.32096071308</v>
      </c>
      <c r="H81" s="1">
        <f t="shared" si="11"/>
        <v>2422.4691511782107</v>
      </c>
      <c r="I81" s="5">
        <f t="shared" si="12"/>
        <v>197508.60905693113</v>
      </c>
      <c r="J81">
        <f t="shared" si="13"/>
        <v>197523.46445015605</v>
      </c>
      <c r="K81">
        <f t="shared" si="14"/>
        <v>89.297294939513606</v>
      </c>
      <c r="L81">
        <f t="shared" si="8"/>
        <v>0.52626582455892545</v>
      </c>
      <c r="M81">
        <f t="shared" si="8"/>
        <v>0.23441104422883055</v>
      </c>
    </row>
    <row r="82" spans="1:13">
      <c r="A82">
        <v>3.0120000000000001E-2</v>
      </c>
      <c r="B82">
        <v>287630</v>
      </c>
      <c r="C82">
        <v>73.489999999999995</v>
      </c>
      <c r="E82" s="5">
        <f t="shared" si="9"/>
        <v>16105682.497304939</v>
      </c>
      <c r="F82" s="5">
        <f t="shared" si="10"/>
        <v>122930.87246563386</v>
      </c>
      <c r="H82" s="1">
        <f t="shared" si="11"/>
        <v>938.24766803381499</v>
      </c>
      <c r="I82" s="5">
        <f t="shared" si="12"/>
        <v>122923.71104267401</v>
      </c>
      <c r="J82">
        <f t="shared" si="13"/>
        <v>122927.29170200322</v>
      </c>
      <c r="K82">
        <f t="shared" si="14"/>
        <v>89.562683333101248</v>
      </c>
      <c r="L82">
        <f t="shared" ref="L82:M101" si="15">ABS((J82-B82)/B82)</f>
        <v>0.57262006153042722</v>
      </c>
      <c r="M82">
        <f t="shared" si="15"/>
        <v>0.21870571959588045</v>
      </c>
    </row>
    <row r="83" spans="1:13">
      <c r="A83">
        <v>1.8759999999999999E-2</v>
      </c>
      <c r="B83">
        <v>196270</v>
      </c>
      <c r="C83">
        <v>74.459999999999994</v>
      </c>
      <c r="E83" s="5">
        <f t="shared" si="9"/>
        <v>16105682.497304939</v>
      </c>
      <c r="F83" s="5">
        <f t="shared" si="10"/>
        <v>76566.50622361523</v>
      </c>
      <c r="H83" s="1">
        <f t="shared" si="11"/>
        <v>363.98937983590201</v>
      </c>
      <c r="I83" s="5">
        <f t="shared" si="12"/>
        <v>76564.775816032619</v>
      </c>
      <c r="J83">
        <f t="shared" si="13"/>
        <v>76565.641014935449</v>
      </c>
      <c r="K83">
        <f t="shared" si="14"/>
        <v>89.727617590203948</v>
      </c>
      <c r="L83">
        <f t="shared" si="15"/>
        <v>0.60989636207807896</v>
      </c>
      <c r="M83">
        <f t="shared" si="15"/>
        <v>0.20504455533446087</v>
      </c>
    </row>
    <row r="84" spans="1:13">
      <c r="A84">
        <v>1.1679999999999999E-2</v>
      </c>
      <c r="B84">
        <v>132750</v>
      </c>
      <c r="C84">
        <v>75.459999999999994</v>
      </c>
      <c r="E84" s="5">
        <f t="shared" si="9"/>
        <v>16105682.497304939</v>
      </c>
      <c r="F84" s="5">
        <f t="shared" si="10"/>
        <v>47670.404727709276</v>
      </c>
      <c r="H84" s="1">
        <f t="shared" si="11"/>
        <v>141.0960124803604</v>
      </c>
      <c r="I84" s="5">
        <f t="shared" si="12"/>
        <v>47669.987104673331</v>
      </c>
      <c r="J84">
        <f t="shared" si="13"/>
        <v>47670.195915733973</v>
      </c>
      <c r="K84">
        <f t="shared" si="14"/>
        <v>89.83041358085913</v>
      </c>
      <c r="L84">
        <f t="shared" si="15"/>
        <v>0.64090247897752184</v>
      </c>
      <c r="M84">
        <f t="shared" si="15"/>
        <v>0.19043749775853613</v>
      </c>
    </row>
    <row r="85" spans="1:13">
      <c r="A85">
        <v>7.28E-3</v>
      </c>
      <c r="B85">
        <v>89194</v>
      </c>
      <c r="C85">
        <v>76.48</v>
      </c>
      <c r="E85" s="5">
        <f t="shared" si="9"/>
        <v>16105682.497304939</v>
      </c>
      <c r="F85" s="5">
        <f t="shared" si="10"/>
        <v>29712.375549462631</v>
      </c>
      <c r="H85" s="1">
        <f t="shared" si="11"/>
        <v>54.814333780553476</v>
      </c>
      <c r="I85" s="5">
        <f t="shared" si="12"/>
        <v>29712.274425895153</v>
      </c>
      <c r="J85">
        <f t="shared" si="13"/>
        <v>29712.324987635871</v>
      </c>
      <c r="K85">
        <f t="shared" si="14"/>
        <v>89.894298686984783</v>
      </c>
      <c r="L85">
        <f t="shared" si="15"/>
        <v>0.66687977904751583</v>
      </c>
      <c r="M85">
        <f t="shared" si="15"/>
        <v>0.17539616484028214</v>
      </c>
    </row>
    <row r="86" spans="1:13">
      <c r="A86">
        <v>4.5199999999999997E-3</v>
      </c>
      <c r="B86">
        <v>59547</v>
      </c>
      <c r="C86">
        <v>77.489999999999995</v>
      </c>
      <c r="E86" s="5">
        <f t="shared" si="9"/>
        <v>16105682.497304939</v>
      </c>
      <c r="F86" s="5">
        <f t="shared" si="10"/>
        <v>18447.793610380642</v>
      </c>
      <c r="H86" s="1">
        <f t="shared" si="11"/>
        <v>21.13047010896905</v>
      </c>
      <c r="I86" s="5">
        <f t="shared" si="12"/>
        <v>18447.769407087704</v>
      </c>
      <c r="J86">
        <f t="shared" si="13"/>
        <v>18447.781508730204</v>
      </c>
      <c r="K86">
        <f t="shared" si="14"/>
        <v>89.93437221594732</v>
      </c>
      <c r="L86">
        <f t="shared" si="15"/>
        <v>0.69019796952440593</v>
      </c>
      <c r="M86">
        <f t="shared" si="15"/>
        <v>0.16059326643369887</v>
      </c>
    </row>
    <row r="87" spans="1:13">
      <c r="A87">
        <v>2.8300000000000001E-3</v>
      </c>
      <c r="B87">
        <v>39531</v>
      </c>
      <c r="C87">
        <v>78.510000000000005</v>
      </c>
      <c r="E87" s="5">
        <f t="shared" si="9"/>
        <v>16105682.497304939</v>
      </c>
      <c r="F87" s="5">
        <f t="shared" si="10"/>
        <v>11550.277857826819</v>
      </c>
      <c r="H87" s="1">
        <f t="shared" si="11"/>
        <v>8.2833403676972814</v>
      </c>
      <c r="I87" s="5">
        <f t="shared" si="12"/>
        <v>11550.271917384192</v>
      </c>
      <c r="J87">
        <f t="shared" si="13"/>
        <v>11550.274887605123</v>
      </c>
      <c r="K87">
        <f t="shared" si="14"/>
        <v>89.958910026935314</v>
      </c>
      <c r="L87">
        <f t="shared" si="15"/>
        <v>0.70781728548215017</v>
      </c>
      <c r="M87">
        <f t="shared" si="15"/>
        <v>0.14582741086403397</v>
      </c>
    </row>
    <row r="88" spans="1:13">
      <c r="A88">
        <v>1.7600000000000001E-3</v>
      </c>
      <c r="B88">
        <v>26098</v>
      </c>
      <c r="C88">
        <v>79.53</v>
      </c>
      <c r="E88" s="5">
        <f t="shared" si="9"/>
        <v>16105682.497304939</v>
      </c>
      <c r="F88" s="5">
        <f t="shared" si="10"/>
        <v>7183.2116712986581</v>
      </c>
      <c r="H88" s="1">
        <f t="shared" si="11"/>
        <v>3.2037462342451857</v>
      </c>
      <c r="I88" s="5">
        <f t="shared" si="12"/>
        <v>7183.210242412466</v>
      </c>
      <c r="J88">
        <f t="shared" si="13"/>
        <v>7183.2109568555261</v>
      </c>
      <c r="K88">
        <f t="shared" si="14"/>
        <v>89.974445809117768</v>
      </c>
      <c r="L88">
        <f t="shared" si="15"/>
        <v>0.72476009821229503</v>
      </c>
      <c r="M88">
        <f t="shared" si="15"/>
        <v>0.13132711944068612</v>
      </c>
    </row>
    <row r="89" spans="1:13">
      <c r="A89">
        <v>1.1000000000000001E-3</v>
      </c>
      <c r="B89">
        <v>17118</v>
      </c>
      <c r="C89">
        <v>80.56</v>
      </c>
      <c r="E89" s="5">
        <f t="shared" si="9"/>
        <v>16105682.497304939</v>
      </c>
      <c r="F89" s="5">
        <f t="shared" si="10"/>
        <v>4489.5072945616612</v>
      </c>
      <c r="H89" s="1">
        <f t="shared" si="11"/>
        <v>1.2514635244507062</v>
      </c>
      <c r="I89" s="5">
        <f t="shared" si="12"/>
        <v>4489.5069457124509</v>
      </c>
      <c r="J89">
        <f t="shared" si="13"/>
        <v>4489.5071201370529</v>
      </c>
      <c r="K89">
        <f t="shared" si="14"/>
        <v>89.984028630053274</v>
      </c>
      <c r="L89">
        <f t="shared" si="15"/>
        <v>0.73773179576252768</v>
      </c>
      <c r="M89">
        <f t="shared" si="15"/>
        <v>0.11698148746342193</v>
      </c>
    </row>
    <row r="90" spans="1:13">
      <c r="A90" s="1">
        <v>6.8400000000000004E-4</v>
      </c>
      <c r="B90">
        <v>11158</v>
      </c>
      <c r="C90">
        <v>81.569999999999993</v>
      </c>
      <c r="E90" s="5">
        <f t="shared" si="9"/>
        <v>16105682.497304939</v>
      </c>
      <c r="F90" s="5">
        <f t="shared" si="10"/>
        <v>2791.6572631637969</v>
      </c>
      <c r="H90" s="1">
        <f t="shared" si="11"/>
        <v>0.48388822033040024</v>
      </c>
      <c r="I90" s="5">
        <f t="shared" si="12"/>
        <v>2791.6571792896693</v>
      </c>
      <c r="J90">
        <f t="shared" si="13"/>
        <v>2791.6572212267329</v>
      </c>
      <c r="K90">
        <f t="shared" si="14"/>
        <v>89.990068711620808</v>
      </c>
      <c r="L90">
        <f t="shared" si="15"/>
        <v>0.74980666595924605</v>
      </c>
      <c r="M90">
        <f t="shared" si="15"/>
        <v>0.10322506695624391</v>
      </c>
    </row>
    <row r="91" spans="1:13">
      <c r="A91" s="1">
        <v>4.28E-4</v>
      </c>
      <c r="B91">
        <v>7215</v>
      </c>
      <c r="C91">
        <v>82.62</v>
      </c>
      <c r="E91" s="5">
        <f t="shared" si="9"/>
        <v>16105682.497304939</v>
      </c>
      <c r="F91" s="5">
        <f t="shared" si="10"/>
        <v>1746.8264746112645</v>
      </c>
      <c r="H91" s="1">
        <f t="shared" si="11"/>
        <v>0.18946124742108036</v>
      </c>
      <c r="I91" s="5">
        <f t="shared" si="12"/>
        <v>1746.826454062249</v>
      </c>
      <c r="J91">
        <f t="shared" si="13"/>
        <v>1746.8264643367568</v>
      </c>
      <c r="K91">
        <f t="shared" si="14"/>
        <v>89.993785685011403</v>
      </c>
      <c r="L91">
        <f t="shared" si="15"/>
        <v>0.75788960993253551</v>
      </c>
      <c r="M91">
        <f t="shared" si="15"/>
        <v>8.924940311076493E-2</v>
      </c>
    </row>
    <row r="92" spans="1:13">
      <c r="A92" s="1">
        <v>2.656E-4</v>
      </c>
      <c r="B92">
        <v>4610.6000000000004</v>
      </c>
      <c r="C92">
        <v>83.73</v>
      </c>
      <c r="E92" s="5">
        <f t="shared" si="9"/>
        <v>16105682.497304939</v>
      </c>
      <c r="F92" s="5">
        <f t="shared" si="10"/>
        <v>1084.011943123252</v>
      </c>
      <c r="H92" s="1">
        <f t="shared" si="11"/>
        <v>7.2960701150492566E-2</v>
      </c>
      <c r="I92" s="5">
        <f t="shared" si="12"/>
        <v>1084.0119382125461</v>
      </c>
      <c r="J92">
        <f t="shared" si="13"/>
        <v>1084.0119406678991</v>
      </c>
      <c r="K92">
        <f t="shared" si="14"/>
        <v>89.996143640035172</v>
      </c>
      <c r="L92">
        <f t="shared" si="15"/>
        <v>0.76488701239146772</v>
      </c>
      <c r="M92">
        <f t="shared" si="15"/>
        <v>7.483749719377962E-2</v>
      </c>
    </row>
    <row r="93" spans="1:13">
      <c r="A93" s="1">
        <v>1.6559999999999999E-4</v>
      </c>
      <c r="B93">
        <v>2912</v>
      </c>
      <c r="C93">
        <v>84.88</v>
      </c>
      <c r="E93" s="5">
        <f t="shared" si="9"/>
        <v>16105682.497304939</v>
      </c>
      <c r="F93" s="5">
        <f t="shared" si="10"/>
        <v>675.87491634491914</v>
      </c>
      <c r="H93" s="1">
        <f t="shared" si="11"/>
        <v>2.8363088730715195E-2</v>
      </c>
      <c r="I93" s="5">
        <f t="shared" si="12"/>
        <v>675.87491515466229</v>
      </c>
      <c r="J93">
        <f t="shared" si="13"/>
        <v>675.87491574979072</v>
      </c>
      <c r="K93">
        <f t="shared" si="14"/>
        <v>89.997595582790794</v>
      </c>
      <c r="L93">
        <f t="shared" si="15"/>
        <v>0.76790009761339617</v>
      </c>
      <c r="M93">
        <f t="shared" si="15"/>
        <v>6.0292125150692724E-2</v>
      </c>
    </row>
    <row r="94" spans="1:13">
      <c r="A94" s="1">
        <v>1.032E-4</v>
      </c>
      <c r="B94">
        <v>1836.4</v>
      </c>
      <c r="C94">
        <v>86.02</v>
      </c>
      <c r="E94" s="5">
        <f t="shared" si="9"/>
        <v>16105682.497304939</v>
      </c>
      <c r="F94" s="5">
        <f t="shared" si="10"/>
        <v>421.19741163523952</v>
      </c>
      <c r="H94" s="1">
        <f t="shared" si="11"/>
        <v>1.1015196622470204E-2</v>
      </c>
      <c r="I94" s="5">
        <f t="shared" si="12"/>
        <v>421.19741134716907</v>
      </c>
      <c r="J94">
        <f t="shared" si="13"/>
        <v>421.19741149120432</v>
      </c>
      <c r="K94">
        <f t="shared" si="14"/>
        <v>89.998501595071986</v>
      </c>
      <c r="L94">
        <f t="shared" si="15"/>
        <v>0.77063961474014142</v>
      </c>
      <c r="M94">
        <f t="shared" si="15"/>
        <v>4.6250890433294466E-2</v>
      </c>
    </row>
    <row r="95" spans="1:13">
      <c r="A95" s="1">
        <v>6.4399999999999993E-5</v>
      </c>
      <c r="B95">
        <v>1160.5</v>
      </c>
      <c r="C95">
        <v>87.1</v>
      </c>
      <c r="E95" s="5">
        <f t="shared" si="9"/>
        <v>16105682.497304939</v>
      </c>
      <c r="F95" s="5">
        <f t="shared" si="10"/>
        <v>262.84024524524631</v>
      </c>
      <c r="H95" s="1">
        <f t="shared" si="11"/>
        <v>4.289479474945691E-3</v>
      </c>
      <c r="I95" s="5">
        <f t="shared" si="12"/>
        <v>262.84024517524318</v>
      </c>
      <c r="J95">
        <f t="shared" si="13"/>
        <v>262.84024521024475</v>
      </c>
      <c r="K95">
        <f t="shared" si="14"/>
        <v>89.999064948862625</v>
      </c>
      <c r="L95">
        <f t="shared" si="15"/>
        <v>0.77351120619539437</v>
      </c>
      <c r="M95">
        <f t="shared" si="15"/>
        <v>3.3284327771097938E-2</v>
      </c>
    </row>
    <row r="96" spans="1:13">
      <c r="A96" s="1">
        <v>4.0000000000000003E-5</v>
      </c>
      <c r="B96">
        <v>725.89</v>
      </c>
      <c r="C96">
        <v>88.17</v>
      </c>
      <c r="E96" s="5">
        <f t="shared" si="9"/>
        <v>16105682.497304939</v>
      </c>
      <c r="F96" s="5">
        <f t="shared" si="10"/>
        <v>163.25481071133316</v>
      </c>
      <c r="H96" s="1">
        <f t="shared" si="11"/>
        <v>1.6548279293419964E-3</v>
      </c>
      <c r="I96" s="5">
        <f t="shared" si="12"/>
        <v>163.25481069455904</v>
      </c>
      <c r="J96">
        <f t="shared" si="13"/>
        <v>163.25481070294612</v>
      </c>
      <c r="K96">
        <f t="shared" si="14"/>
        <v>89.999419222896009</v>
      </c>
      <c r="L96">
        <f t="shared" si="15"/>
        <v>0.77509703852795042</v>
      </c>
      <c r="M96">
        <f t="shared" si="15"/>
        <v>2.0748771950731621E-2</v>
      </c>
    </row>
  </sheetData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96"/>
  <sheetViews>
    <sheetView zoomScale="70" zoomScaleNormal="70" workbookViewId="0">
      <selection activeCell="Q1" sqref="Q1:Q2"/>
    </sheetView>
  </sheetViews>
  <sheetFormatPr defaultRowHeight="14.4"/>
  <cols>
    <col min="16" max="16" width="13.77734375" customWidth="1"/>
    <col min="19" max="19" width="10.109375" bestFit="1" customWidth="1"/>
  </cols>
  <sheetData>
    <row r="1" spans="1:23">
      <c r="A1" t="s">
        <v>19</v>
      </c>
      <c r="B1" t="s">
        <v>20</v>
      </c>
      <c r="C1" t="s">
        <v>21</v>
      </c>
      <c r="E1" t="s">
        <v>0</v>
      </c>
      <c r="F1" t="s">
        <v>1</v>
      </c>
      <c r="H1" t="s">
        <v>27</v>
      </c>
      <c r="I1" t="s">
        <v>28</v>
      </c>
      <c r="J1" t="s">
        <v>25</v>
      </c>
      <c r="K1" t="s">
        <v>24</v>
      </c>
      <c r="L1" t="s">
        <v>30</v>
      </c>
      <c r="M1" t="s">
        <v>31</v>
      </c>
      <c r="O1" t="s">
        <v>42</v>
      </c>
      <c r="P1" s="5">
        <f>10^Q1</f>
        <v>18458143.985263042</v>
      </c>
      <c r="Q1">
        <v>7.2661880294373029</v>
      </c>
      <c r="R1" s="5"/>
      <c r="S1" s="4">
        <f>P1/10^6</f>
        <v>18.458143985263042</v>
      </c>
      <c r="T1" s="8" t="s">
        <v>44</v>
      </c>
    </row>
    <row r="2" spans="1:23">
      <c r="A2">
        <v>30000</v>
      </c>
      <c r="B2" s="1">
        <v>204550000</v>
      </c>
      <c r="C2">
        <v>20.03</v>
      </c>
      <c r="E2" s="5">
        <f>$P$1</f>
        <v>18458143.985263042</v>
      </c>
      <c r="F2" s="5">
        <f>A2*$P$2</f>
        <v>183066915006.72446</v>
      </c>
      <c r="H2" s="1">
        <f>E2*F2^2/(E2^2+F2^2)</f>
        <v>18458143.797614861</v>
      </c>
      <c r="I2" s="5">
        <f>E2^2*F2/(E2^2+F2^2)</f>
        <v>1861.0849257199222</v>
      </c>
      <c r="J2">
        <f>(H2^2+I2^2)^0.5</f>
        <v>18458143.891438954</v>
      </c>
      <c r="K2">
        <f>DEGREES(ATAN(I2/H2))</f>
        <v>5.7769791137721131E-3</v>
      </c>
      <c r="L2">
        <f t="shared" ref="L2:M33" si="0">ABS((J2-B2)/B2)</f>
        <v>0.90976219070428277</v>
      </c>
      <c r="M2">
        <f t="shared" si="0"/>
        <v>0.99971158366880819</v>
      </c>
      <c r="O2" t="s">
        <v>43</v>
      </c>
      <c r="P2" s="5">
        <f>10^Q2</f>
        <v>6102230.5002241489</v>
      </c>
      <c r="Q2">
        <v>6.7854886082694756</v>
      </c>
      <c r="R2" s="5"/>
      <c r="S2" s="4">
        <f>P2/10^6</f>
        <v>6.1022305002241488</v>
      </c>
      <c r="T2" s="8" t="s">
        <v>45</v>
      </c>
    </row>
    <row r="3" spans="1:23">
      <c r="A3">
        <v>18720</v>
      </c>
      <c r="B3" s="1">
        <v>182800000</v>
      </c>
      <c r="C3">
        <v>21.29</v>
      </c>
      <c r="E3" s="5">
        <f t="shared" ref="E3:E66" si="1">$P$1</f>
        <v>18458143.985263042</v>
      </c>
      <c r="F3" s="5">
        <f t="shared" ref="F3:F66" si="2">A3*$P$2</f>
        <v>114233754964.19606</v>
      </c>
      <c r="H3" s="1">
        <f t="shared" ref="H3:H66" si="3">E3*F3^2/(E3^2+F3^2)</f>
        <v>18458143.5033428</v>
      </c>
      <c r="I3" s="5">
        <f t="shared" ref="I3:I66" si="4">E3^2*F3/(E3^2+F3^2)</f>
        <v>2982.5078462327924</v>
      </c>
      <c r="J3">
        <f t="shared" ref="J3:J66" si="5">(H3^2+I3^2)^0.5</f>
        <v>18458143.744302921</v>
      </c>
      <c r="K3">
        <f t="shared" ref="K3:K66" si="6">DEGREES(ATAN(I3/H3))</f>
        <v>9.2579792997948031E-3</v>
      </c>
      <c r="L3">
        <f t="shared" si="0"/>
        <v>0.89902547185829906</v>
      </c>
      <c r="M3">
        <f t="shared" si="0"/>
        <v>0.99956514892908443</v>
      </c>
      <c r="P3" s="5"/>
      <c r="R3" s="5"/>
      <c r="T3" s="8"/>
    </row>
    <row r="4" spans="1:23">
      <c r="A4">
        <v>11640</v>
      </c>
      <c r="B4" s="1">
        <v>162590000</v>
      </c>
      <c r="C4">
        <v>22.49</v>
      </c>
      <c r="E4" s="5">
        <f t="shared" si="1"/>
        <v>18458143.985263042</v>
      </c>
      <c r="F4" s="5">
        <f t="shared" si="2"/>
        <v>71029963022.609085</v>
      </c>
      <c r="H4" s="1">
        <f t="shared" si="3"/>
        <v>18458142.738795768</v>
      </c>
      <c r="I4" s="5">
        <f t="shared" si="4"/>
        <v>4796.6103581495991</v>
      </c>
      <c r="J4">
        <f t="shared" si="5"/>
        <v>18458143.362029396</v>
      </c>
      <c r="K4">
        <f t="shared" si="6"/>
        <v>1.4889121142551576E-2</v>
      </c>
      <c r="L4">
        <f t="shared" si="0"/>
        <v>0.88647430123605753</v>
      </c>
      <c r="M4">
        <f t="shared" si="0"/>
        <v>0.99933796704568467</v>
      </c>
      <c r="P4" s="5"/>
      <c r="R4" s="5"/>
      <c r="T4" s="8"/>
      <c r="W4" s="1"/>
    </row>
    <row r="5" spans="1:23">
      <c r="A5">
        <v>7260</v>
      </c>
      <c r="B5" s="1">
        <v>143890000</v>
      </c>
      <c r="C5">
        <v>23.65</v>
      </c>
      <c r="E5" s="5">
        <f t="shared" si="1"/>
        <v>18458143.985263042</v>
      </c>
      <c r="F5" s="5">
        <f t="shared" si="2"/>
        <v>44302193431.627319</v>
      </c>
      <c r="H5" s="1">
        <f t="shared" si="3"/>
        <v>18458140.781107761</v>
      </c>
      <c r="I5" s="5">
        <f t="shared" si="4"/>
        <v>7690.4323205522142</v>
      </c>
      <c r="J5">
        <f t="shared" si="5"/>
        <v>18458142.383185331</v>
      </c>
      <c r="K5">
        <f t="shared" si="6"/>
        <v>2.3871813219308778E-2</v>
      </c>
      <c r="L5">
        <f t="shared" si="0"/>
        <v>0.8717204643603772</v>
      </c>
      <c r="M5">
        <f t="shared" si="0"/>
        <v>0.99899062100552605</v>
      </c>
      <c r="P5" s="5"/>
      <c r="R5" s="5"/>
      <c r="T5" s="8"/>
    </row>
    <row r="6" spans="1:23">
      <c r="A6">
        <v>4518</v>
      </c>
      <c r="B6" s="1">
        <v>126520000</v>
      </c>
      <c r="C6">
        <v>24.83</v>
      </c>
      <c r="E6" s="5">
        <f t="shared" si="1"/>
        <v>18458143.985263042</v>
      </c>
      <c r="F6" s="5">
        <f t="shared" si="2"/>
        <v>27569877400.012703</v>
      </c>
      <c r="H6" s="1">
        <f t="shared" si="3"/>
        <v>18458135.711668689</v>
      </c>
      <c r="I6" s="5">
        <f t="shared" si="4"/>
        <v>12357.796218032852</v>
      </c>
      <c r="J6">
        <f t="shared" si="5"/>
        <v>18458139.848465402</v>
      </c>
      <c r="K6">
        <f t="shared" si="6"/>
        <v>3.8359749470116604E-2</v>
      </c>
      <c r="L6">
        <f t="shared" si="0"/>
        <v>0.85410891678418122</v>
      </c>
      <c r="M6">
        <f t="shared" si="0"/>
        <v>0.99845510473338228</v>
      </c>
      <c r="P6" s="5"/>
      <c r="R6" s="5"/>
      <c r="T6" s="8"/>
    </row>
    <row r="7" spans="1:23">
      <c r="A7">
        <v>2814</v>
      </c>
      <c r="B7" s="1">
        <v>110830000</v>
      </c>
      <c r="C7">
        <v>26.04</v>
      </c>
      <c r="E7" s="5">
        <f t="shared" si="1"/>
        <v>18458143.985263042</v>
      </c>
      <c r="F7" s="5">
        <f t="shared" si="2"/>
        <v>17171676627.630754</v>
      </c>
      <c r="H7" s="1">
        <f t="shared" si="3"/>
        <v>18458122.657849807</v>
      </c>
      <c r="I7" s="5">
        <f t="shared" si="4"/>
        <v>19840.967955803284</v>
      </c>
      <c r="J7">
        <f t="shared" si="5"/>
        <v>18458133.321553342</v>
      </c>
      <c r="K7">
        <f t="shared" si="6"/>
        <v>6.1588239961079386E-2</v>
      </c>
      <c r="L7">
        <f t="shared" si="0"/>
        <v>0.83345544237522917</v>
      </c>
      <c r="M7">
        <f t="shared" si="0"/>
        <v>0.99763486021654846</v>
      </c>
      <c r="P7" s="5"/>
      <c r="R7" s="5"/>
      <c r="T7" s="8"/>
    </row>
    <row r="8" spans="1:23">
      <c r="A8">
        <v>1752</v>
      </c>
      <c r="B8" s="1">
        <v>96079000</v>
      </c>
      <c r="C8">
        <v>27.31</v>
      </c>
      <c r="E8" s="5">
        <f t="shared" si="1"/>
        <v>18458143.985263042</v>
      </c>
      <c r="F8" s="5">
        <f t="shared" si="2"/>
        <v>10691107836.39271</v>
      </c>
      <c r="H8" s="1">
        <f t="shared" si="3"/>
        <v>18458088.965670023</v>
      </c>
      <c r="I8" s="5">
        <f t="shared" si="4"/>
        <v>31867.797896619915</v>
      </c>
      <c r="J8">
        <f t="shared" si="5"/>
        <v>18458116.47544603</v>
      </c>
      <c r="K8">
        <f t="shared" si="6"/>
        <v>9.892077728392995E-2</v>
      </c>
      <c r="L8">
        <f t="shared" si="0"/>
        <v>0.80788604715446632</v>
      </c>
      <c r="M8">
        <f t="shared" si="0"/>
        <v>0.99637785509762256</v>
      </c>
      <c r="P8" s="5"/>
      <c r="R8" s="1"/>
      <c r="T8" s="1"/>
    </row>
    <row r="9" spans="1:23">
      <c r="A9">
        <v>1092</v>
      </c>
      <c r="B9" s="1">
        <v>83018000</v>
      </c>
      <c r="C9">
        <v>28.58</v>
      </c>
      <c r="E9" s="5">
        <f t="shared" si="1"/>
        <v>18458143.985263042</v>
      </c>
      <c r="F9" s="5">
        <f t="shared" si="2"/>
        <v>6663635706.244771</v>
      </c>
      <c r="H9" s="1">
        <f t="shared" si="3"/>
        <v>18458002.360804398</v>
      </c>
      <c r="I9" s="5">
        <f t="shared" si="4"/>
        <v>51128.314973276239</v>
      </c>
      <c r="J9">
        <f t="shared" si="5"/>
        <v>18458073.172897886</v>
      </c>
      <c r="K9">
        <f t="shared" si="6"/>
        <v>0.15870781203916112</v>
      </c>
      <c r="L9">
        <f t="shared" si="0"/>
        <v>0.77766179415430525</v>
      </c>
      <c r="M9">
        <f t="shared" si="0"/>
        <v>0.99444689251087615</v>
      </c>
      <c r="P9" s="5"/>
      <c r="R9" s="1"/>
      <c r="T9" s="1"/>
    </row>
    <row r="10" spans="1:23">
      <c r="A10">
        <v>678</v>
      </c>
      <c r="B10" s="1">
        <v>71178000</v>
      </c>
      <c r="C10">
        <v>29.85</v>
      </c>
      <c r="E10" s="5">
        <f t="shared" si="1"/>
        <v>18458143.985263042</v>
      </c>
      <c r="F10" s="5">
        <f t="shared" si="2"/>
        <v>4137312279.1519728</v>
      </c>
      <c r="H10" s="1">
        <f t="shared" si="3"/>
        <v>18457776.602445997</v>
      </c>
      <c r="I10" s="5">
        <f t="shared" si="4"/>
        <v>82347.25231946964</v>
      </c>
      <c r="J10">
        <f t="shared" si="5"/>
        <v>18457960.292940482</v>
      </c>
      <c r="K10">
        <f t="shared" si="6"/>
        <v>0.25561684980334759</v>
      </c>
      <c r="L10">
        <f t="shared" si="0"/>
        <v>0.74067885733034811</v>
      </c>
      <c r="M10">
        <f t="shared" si="0"/>
        <v>0.99143662144712397</v>
      </c>
      <c r="P10" s="5"/>
      <c r="R10" s="1"/>
      <c r="T10" s="1"/>
    </row>
    <row r="11" spans="1:23">
      <c r="A11">
        <v>424.2</v>
      </c>
      <c r="B11" s="1">
        <v>60728000</v>
      </c>
      <c r="C11">
        <v>31.32</v>
      </c>
      <c r="E11" s="5">
        <f t="shared" si="1"/>
        <v>18458143.985263042</v>
      </c>
      <c r="F11" s="5">
        <f t="shared" si="2"/>
        <v>2588566178.1950841</v>
      </c>
      <c r="H11" s="1">
        <f t="shared" si="3"/>
        <v>18457205.508634046</v>
      </c>
      <c r="I11" s="5">
        <f t="shared" si="4"/>
        <v>131611.76241648404</v>
      </c>
      <c r="J11">
        <f t="shared" si="5"/>
        <v>18457674.740983959</v>
      </c>
      <c r="K11">
        <f t="shared" si="6"/>
        <v>0.4085488843054757</v>
      </c>
      <c r="L11">
        <f t="shared" si="0"/>
        <v>0.69605989426650039</v>
      </c>
      <c r="M11">
        <f t="shared" si="0"/>
        <v>0.98695565503494653</v>
      </c>
    </row>
    <row r="12" spans="1:23">
      <c r="A12">
        <v>264.60000000000002</v>
      </c>
      <c r="B12" s="1">
        <v>51413000</v>
      </c>
      <c r="C12">
        <v>32.75</v>
      </c>
      <c r="E12" s="5">
        <f t="shared" si="1"/>
        <v>18458143.985263042</v>
      </c>
      <c r="F12" s="5">
        <f t="shared" si="2"/>
        <v>1614650190.3593099</v>
      </c>
      <c r="H12" s="1">
        <f t="shared" si="3"/>
        <v>18455732.134448908</v>
      </c>
      <c r="I12" s="5">
        <f t="shared" si="4"/>
        <v>210979.79186147859</v>
      </c>
      <c r="J12">
        <f t="shared" si="5"/>
        <v>18456938.020460058</v>
      </c>
      <c r="K12">
        <f t="shared" si="6"/>
        <v>0.6549577666725529</v>
      </c>
      <c r="L12">
        <f t="shared" si="0"/>
        <v>0.64100639876179066</v>
      </c>
      <c r="M12">
        <f t="shared" si="0"/>
        <v>0.9800012895672503</v>
      </c>
      <c r="O12" t="s">
        <v>29</v>
      </c>
      <c r="P12" s="4">
        <f>SUM(L2:L96)+SUM(M2:M96)</f>
        <v>96.939287208067327</v>
      </c>
    </row>
    <row r="13" spans="1:23">
      <c r="A13">
        <v>164.4</v>
      </c>
      <c r="B13" s="1">
        <v>43141000</v>
      </c>
      <c r="C13">
        <v>34.17</v>
      </c>
      <c r="E13" s="5">
        <f t="shared" si="1"/>
        <v>18458143.985263042</v>
      </c>
      <c r="F13" s="5">
        <f t="shared" si="2"/>
        <v>1003206694.2368501</v>
      </c>
      <c r="H13" s="1">
        <f t="shared" si="3"/>
        <v>18451897.492384382</v>
      </c>
      <c r="I13" s="5">
        <f t="shared" si="4"/>
        <v>339499.11087349133</v>
      </c>
      <c r="J13">
        <f t="shared" si="5"/>
        <v>18455020.47454147</v>
      </c>
      <c r="K13">
        <f t="shared" si="6"/>
        <v>1.0540743385154627</v>
      </c>
      <c r="L13">
        <f t="shared" si="0"/>
        <v>0.57221621022828695</v>
      </c>
      <c r="M13">
        <f t="shared" si="0"/>
        <v>0.96915205330654197</v>
      </c>
    </row>
    <row r="14" spans="1:23">
      <c r="A14">
        <v>102.6</v>
      </c>
      <c r="B14" s="1">
        <v>36037000</v>
      </c>
      <c r="C14">
        <v>35.68</v>
      </c>
      <c r="E14" s="5">
        <f t="shared" si="1"/>
        <v>18458143.985263042</v>
      </c>
      <c r="F14" s="5">
        <f t="shared" si="2"/>
        <v>626088849.32299769</v>
      </c>
      <c r="H14" s="1">
        <f t="shared" si="3"/>
        <v>18442114.67486034</v>
      </c>
      <c r="I14" s="5">
        <f t="shared" si="4"/>
        <v>543704.31358008331</v>
      </c>
      <c r="J14">
        <f t="shared" si="5"/>
        <v>18450127.589296088</v>
      </c>
      <c r="K14">
        <f t="shared" si="6"/>
        <v>1.6886860474692214</v>
      </c>
      <c r="L14">
        <f t="shared" si="0"/>
        <v>0.48802265479101792</v>
      </c>
      <c r="M14">
        <f t="shared" si="0"/>
        <v>0.95267135517182688</v>
      </c>
    </row>
    <row r="15" spans="1:23">
      <c r="A15">
        <v>64.2</v>
      </c>
      <c r="B15" s="1">
        <v>29907000</v>
      </c>
      <c r="C15">
        <v>37.22</v>
      </c>
      <c r="E15" s="5">
        <f t="shared" si="1"/>
        <v>18458143.985263042</v>
      </c>
      <c r="F15" s="5">
        <f t="shared" si="2"/>
        <v>391763198.11439037</v>
      </c>
      <c r="H15" s="1">
        <f t="shared" si="3"/>
        <v>18417259.945305336</v>
      </c>
      <c r="I15" s="5">
        <f t="shared" si="4"/>
        <v>867739.58738513931</v>
      </c>
      <c r="J15">
        <f t="shared" si="5"/>
        <v>18437690.633169428</v>
      </c>
      <c r="K15">
        <f t="shared" si="6"/>
        <v>2.6975280801335613</v>
      </c>
      <c r="L15">
        <f t="shared" si="0"/>
        <v>0.38349915962251557</v>
      </c>
      <c r="M15">
        <f t="shared" si="0"/>
        <v>0.92752476947518647</v>
      </c>
    </row>
    <row r="16" spans="1:23">
      <c r="A16">
        <v>39.840000000000003</v>
      </c>
      <c r="B16" s="1">
        <v>24728000</v>
      </c>
      <c r="C16">
        <v>38.89</v>
      </c>
      <c r="E16" s="5">
        <f t="shared" si="1"/>
        <v>18458143.985263042</v>
      </c>
      <c r="F16" s="5">
        <f t="shared" si="2"/>
        <v>243112863.12893012</v>
      </c>
      <c r="H16" s="1">
        <f t="shared" si="3"/>
        <v>18352352.206783231</v>
      </c>
      <c r="I16" s="5">
        <f t="shared" si="4"/>
        <v>1393387.2323383205</v>
      </c>
      <c r="J16">
        <f t="shared" si="5"/>
        <v>18405172.085614</v>
      </c>
      <c r="K16">
        <f t="shared" si="6"/>
        <v>4.3418049253187041</v>
      </c>
      <c r="L16">
        <f t="shared" si="0"/>
        <v>0.25569507903534455</v>
      </c>
      <c r="M16">
        <f t="shared" si="0"/>
        <v>0.88835677744102071</v>
      </c>
    </row>
    <row r="17" spans="1:13">
      <c r="A17">
        <v>24.84</v>
      </c>
      <c r="B17" s="1">
        <v>20416000</v>
      </c>
      <c r="C17">
        <v>40.479999999999997</v>
      </c>
      <c r="E17" s="5">
        <f t="shared" si="1"/>
        <v>18458143.985263042</v>
      </c>
      <c r="F17" s="5">
        <f t="shared" si="2"/>
        <v>151579405.62556785</v>
      </c>
      <c r="H17" s="1">
        <f t="shared" si="3"/>
        <v>18188437.706881676</v>
      </c>
      <c r="I17" s="5">
        <f t="shared" si="4"/>
        <v>2214844.4287340627</v>
      </c>
      <c r="J17">
        <f t="shared" si="5"/>
        <v>18322794.602914955</v>
      </c>
      <c r="K17">
        <f t="shared" si="6"/>
        <v>6.9428453895540487</v>
      </c>
      <c r="L17">
        <f t="shared" si="0"/>
        <v>0.10252769382273925</v>
      </c>
      <c r="M17">
        <f t="shared" si="0"/>
        <v>0.82848702100904026</v>
      </c>
    </row>
    <row r="18" spans="1:13">
      <c r="A18">
        <v>15.48</v>
      </c>
      <c r="B18" s="1">
        <v>16878000</v>
      </c>
      <c r="C18">
        <v>42.07</v>
      </c>
      <c r="E18" s="5">
        <f t="shared" si="1"/>
        <v>18458143.985263042</v>
      </c>
      <c r="F18" s="5">
        <f t="shared" si="2"/>
        <v>94462528.143469825</v>
      </c>
      <c r="H18" s="1">
        <f t="shared" si="3"/>
        <v>17779297.570935663</v>
      </c>
      <c r="I18" s="5">
        <f t="shared" si="4"/>
        <v>3474105.9864789834</v>
      </c>
      <c r="J18">
        <f t="shared" si="5"/>
        <v>18115541.242843613</v>
      </c>
      <c r="K18">
        <f t="shared" si="6"/>
        <v>11.056383085266729</v>
      </c>
      <c r="L18">
        <f t="shared" si="0"/>
        <v>7.332274219952678E-2</v>
      </c>
      <c r="M18">
        <f t="shared" si="0"/>
        <v>0.73719079901909368</v>
      </c>
    </row>
    <row r="19" spans="1:13">
      <c r="A19">
        <v>9.66</v>
      </c>
      <c r="B19" s="1">
        <v>13835000</v>
      </c>
      <c r="C19">
        <v>43.75</v>
      </c>
      <c r="E19" s="5">
        <f t="shared" si="1"/>
        <v>18458143.985263042</v>
      </c>
      <c r="F19" s="5">
        <f t="shared" si="2"/>
        <v>58947546.632165276</v>
      </c>
      <c r="H19" s="1">
        <f t="shared" si="3"/>
        <v>16809940.715762243</v>
      </c>
      <c r="I19" s="5">
        <f t="shared" si="4"/>
        <v>5263667.8512073625</v>
      </c>
      <c r="J19">
        <f t="shared" si="5"/>
        <v>17614775.221820891</v>
      </c>
      <c r="K19">
        <f t="shared" si="6"/>
        <v>17.386813996307968</v>
      </c>
      <c r="L19">
        <f t="shared" si="0"/>
        <v>0.27320384689706478</v>
      </c>
      <c r="M19">
        <f t="shared" si="0"/>
        <v>0.60258710865581788</v>
      </c>
    </row>
    <row r="20" spans="1:13">
      <c r="A20">
        <v>6</v>
      </c>
      <c r="B20" s="1">
        <v>11251000</v>
      </c>
      <c r="C20">
        <v>45.48</v>
      </c>
      <c r="E20" s="5">
        <f t="shared" si="1"/>
        <v>18458143.985263042</v>
      </c>
      <c r="F20" s="5">
        <f t="shared" si="2"/>
        <v>36613383.001344889</v>
      </c>
      <c r="H20" s="1">
        <f t="shared" si="3"/>
        <v>14717609.814271495</v>
      </c>
      <c r="I20" s="5">
        <f t="shared" si="4"/>
        <v>7419684.7928738259</v>
      </c>
      <c r="J20">
        <f t="shared" si="5"/>
        <v>16482104.267075358</v>
      </c>
      <c r="K20">
        <f t="shared" si="6"/>
        <v>26.754342012258718</v>
      </c>
      <c r="L20">
        <f t="shared" si="0"/>
        <v>0.4649457174540359</v>
      </c>
      <c r="M20">
        <f t="shared" si="0"/>
        <v>0.41173390474365174</v>
      </c>
    </row>
    <row r="21" spans="1:13">
      <c r="A21">
        <v>1250</v>
      </c>
      <c r="B21" s="1">
        <v>93717000</v>
      </c>
      <c r="C21">
        <v>28.56</v>
      </c>
      <c r="E21" s="5">
        <f t="shared" si="1"/>
        <v>18458143.985263042</v>
      </c>
      <c r="F21" s="5">
        <f t="shared" si="2"/>
        <v>7627788125.2801857</v>
      </c>
      <c r="H21" s="1">
        <f t="shared" si="3"/>
        <v>18458035.900542833</v>
      </c>
      <c r="I21" s="5">
        <f t="shared" si="4"/>
        <v>44665.777121969979</v>
      </c>
      <c r="J21">
        <f t="shared" si="5"/>
        <v>18458089.942823824</v>
      </c>
      <c r="K21">
        <f t="shared" si="6"/>
        <v>0.13864722857526623</v>
      </c>
      <c r="L21">
        <f t="shared" si="0"/>
        <v>0.80304437889791791</v>
      </c>
      <c r="M21">
        <f t="shared" si="0"/>
        <v>0.99514540516193051</v>
      </c>
    </row>
    <row r="22" spans="1:13">
      <c r="A22">
        <v>780</v>
      </c>
      <c r="B22" s="1">
        <v>79869000</v>
      </c>
      <c r="C22">
        <v>30.03</v>
      </c>
      <c r="E22" s="5">
        <f t="shared" si="1"/>
        <v>18458143.985263042</v>
      </c>
      <c r="F22" s="5">
        <f t="shared" si="2"/>
        <v>4759739790.1748362</v>
      </c>
      <c r="H22" s="1">
        <f t="shared" si="3"/>
        <v>18457866.403368723</v>
      </c>
      <c r="I22" s="5">
        <f t="shared" si="4"/>
        <v>71579.113723276576</v>
      </c>
      <c r="J22">
        <f t="shared" si="5"/>
        <v>18458005.193794079</v>
      </c>
      <c r="K22">
        <f t="shared" si="6"/>
        <v>0.22219039131673823</v>
      </c>
      <c r="L22">
        <f t="shared" si="0"/>
        <v>0.76889650310140256</v>
      </c>
      <c r="M22">
        <f t="shared" si="0"/>
        <v>0.99260105257020526</v>
      </c>
    </row>
    <row r="23" spans="1:13">
      <c r="A23">
        <v>485</v>
      </c>
      <c r="B23" s="1">
        <v>67816000</v>
      </c>
      <c r="C23">
        <v>31.38</v>
      </c>
      <c r="E23" s="5">
        <f t="shared" si="1"/>
        <v>18458143.985263042</v>
      </c>
      <c r="F23" s="5">
        <f t="shared" si="2"/>
        <v>2959581792.6087122</v>
      </c>
      <c r="H23" s="1">
        <f t="shared" si="3"/>
        <v>18457426.047988258</v>
      </c>
      <c r="I23" s="5">
        <f t="shared" si="4"/>
        <v>115114.17878091897</v>
      </c>
      <c r="J23">
        <f t="shared" si="5"/>
        <v>18457785.013135023</v>
      </c>
      <c r="K23">
        <f t="shared" si="6"/>
        <v>0.35733428244363891</v>
      </c>
      <c r="L23">
        <f t="shared" si="0"/>
        <v>0.727825512959552</v>
      </c>
      <c r="M23">
        <f t="shared" si="0"/>
        <v>0.98861267423697774</v>
      </c>
    </row>
    <row r="24" spans="1:13">
      <c r="A24">
        <v>302.5</v>
      </c>
      <c r="B24" s="1">
        <v>57345000</v>
      </c>
      <c r="C24">
        <v>32.69</v>
      </c>
      <c r="E24" s="5">
        <f t="shared" si="1"/>
        <v>18458143.985263042</v>
      </c>
      <c r="F24" s="5">
        <f t="shared" si="2"/>
        <v>1845924726.3178051</v>
      </c>
      <c r="H24" s="1">
        <f t="shared" si="3"/>
        <v>18456298.576019183</v>
      </c>
      <c r="I24" s="5">
        <f t="shared" si="4"/>
        <v>184551.95474342207</v>
      </c>
      <c r="J24">
        <f t="shared" si="5"/>
        <v>18457221.257577408</v>
      </c>
      <c r="K24">
        <f t="shared" si="6"/>
        <v>0.57290445639132936</v>
      </c>
      <c r="L24">
        <f t="shared" si="0"/>
        <v>0.67813721758518786</v>
      </c>
      <c r="M24">
        <f t="shared" si="0"/>
        <v>0.9824746266016724</v>
      </c>
    </row>
    <row r="25" spans="1:13">
      <c r="A25">
        <v>188.25</v>
      </c>
      <c r="B25" s="1">
        <v>48159000</v>
      </c>
      <c r="C25">
        <v>34.020000000000003</v>
      </c>
      <c r="E25" s="5">
        <f t="shared" si="1"/>
        <v>18458143.985263042</v>
      </c>
      <c r="F25" s="5">
        <f t="shared" si="2"/>
        <v>1148744891.667196</v>
      </c>
      <c r="H25" s="1">
        <f t="shared" si="3"/>
        <v>18453379.622861236</v>
      </c>
      <c r="I25" s="5">
        <f t="shared" si="4"/>
        <v>296510.68793798966</v>
      </c>
      <c r="J25">
        <f t="shared" si="5"/>
        <v>18455761.650321878</v>
      </c>
      <c r="K25">
        <f t="shared" si="6"/>
        <v>0.92055490619008984</v>
      </c>
      <c r="L25">
        <f t="shared" si="0"/>
        <v>0.61677440041691323</v>
      </c>
      <c r="M25">
        <f t="shared" si="0"/>
        <v>0.97294077289270753</v>
      </c>
    </row>
    <row r="26" spans="1:13">
      <c r="A26">
        <v>117.25</v>
      </c>
      <c r="B26" s="1">
        <v>40198000</v>
      </c>
      <c r="C26">
        <v>35.36</v>
      </c>
      <c r="E26" s="5">
        <f t="shared" si="1"/>
        <v>18458143.985263042</v>
      </c>
      <c r="F26" s="5">
        <f t="shared" si="2"/>
        <v>715486526.15128148</v>
      </c>
      <c r="H26" s="1">
        <f t="shared" si="3"/>
        <v>18445867.551485308</v>
      </c>
      <c r="I26" s="5">
        <f t="shared" si="4"/>
        <v>475867.07331846724</v>
      </c>
      <c r="J26">
        <f t="shared" si="5"/>
        <v>18452004.747409079</v>
      </c>
      <c r="K26">
        <f t="shared" si="6"/>
        <v>1.4777905443920663</v>
      </c>
      <c r="L26">
        <f t="shared" si="0"/>
        <v>0.54097206957039956</v>
      </c>
      <c r="M26">
        <f t="shared" si="0"/>
        <v>0.95820728098438734</v>
      </c>
    </row>
    <row r="27" spans="1:13">
      <c r="A27">
        <v>73</v>
      </c>
      <c r="B27" s="1">
        <v>33325000</v>
      </c>
      <c r="C27">
        <v>36.79</v>
      </c>
      <c r="E27" s="5">
        <f t="shared" si="1"/>
        <v>18458143.985263042</v>
      </c>
      <c r="F27" s="5">
        <f t="shared" si="2"/>
        <v>445462826.51636285</v>
      </c>
      <c r="H27" s="1">
        <f t="shared" si="3"/>
        <v>18426506.923906226</v>
      </c>
      <c r="I27" s="5">
        <f t="shared" si="4"/>
        <v>763518.51984312362</v>
      </c>
      <c r="J27">
        <f t="shared" si="5"/>
        <v>18442318.670571428</v>
      </c>
      <c r="K27">
        <f t="shared" si="6"/>
        <v>2.3727436882736308</v>
      </c>
      <c r="L27">
        <f t="shared" si="0"/>
        <v>0.4465920879048334</v>
      </c>
      <c r="M27">
        <f t="shared" si="0"/>
        <v>0.93550574372727291</v>
      </c>
    </row>
    <row r="28" spans="1:13">
      <c r="A28">
        <v>45.5</v>
      </c>
      <c r="B28" s="1">
        <v>27471000</v>
      </c>
      <c r="C28">
        <v>38.19</v>
      </c>
      <c r="E28" s="5">
        <f t="shared" si="1"/>
        <v>18458143.985263042</v>
      </c>
      <c r="F28" s="5">
        <f t="shared" si="2"/>
        <v>277651487.76019877</v>
      </c>
      <c r="H28" s="1">
        <f t="shared" si="3"/>
        <v>18376926.613749508</v>
      </c>
      <c r="I28" s="5">
        <f t="shared" si="4"/>
        <v>1221689.6807560546</v>
      </c>
      <c r="J28">
        <f t="shared" si="5"/>
        <v>18417490.530558195</v>
      </c>
      <c r="K28">
        <f t="shared" si="6"/>
        <v>3.8034007382565616</v>
      </c>
      <c r="L28">
        <f t="shared" si="0"/>
        <v>0.32956606856109372</v>
      </c>
      <c r="M28">
        <f t="shared" si="0"/>
        <v>0.90040846456515933</v>
      </c>
    </row>
    <row r="29" spans="1:13">
      <c r="A29">
        <v>28.25</v>
      </c>
      <c r="B29" s="1">
        <v>22432000</v>
      </c>
      <c r="C29">
        <v>39.700000000000003</v>
      </c>
      <c r="E29" s="5">
        <f t="shared" si="1"/>
        <v>18458143.985263042</v>
      </c>
      <c r="F29" s="5">
        <f t="shared" si="2"/>
        <v>172388011.63133222</v>
      </c>
      <c r="H29" s="1">
        <f t="shared" si="3"/>
        <v>18248925.889244661</v>
      </c>
      <c r="I29" s="5">
        <f t="shared" si="4"/>
        <v>1953971.7318651995</v>
      </c>
      <c r="J29">
        <f t="shared" si="5"/>
        <v>18353236.816433016</v>
      </c>
      <c r="K29">
        <f t="shared" si="6"/>
        <v>6.1115603811406976</v>
      </c>
      <c r="L29">
        <f t="shared" si="0"/>
        <v>0.18182788799781491</v>
      </c>
      <c r="M29">
        <f t="shared" si="0"/>
        <v>0.84605641357328221</v>
      </c>
    </row>
    <row r="30" spans="1:13">
      <c r="A30">
        <v>17.675000000000001</v>
      </c>
      <c r="B30" s="1">
        <v>18195000</v>
      </c>
      <c r="C30">
        <v>41.21</v>
      </c>
      <c r="E30" s="5">
        <f t="shared" si="1"/>
        <v>18458143.985263042</v>
      </c>
      <c r="F30" s="5">
        <f t="shared" si="2"/>
        <v>107856924.09146184</v>
      </c>
      <c r="H30" s="1">
        <f t="shared" si="3"/>
        <v>17932935.911328807</v>
      </c>
      <c r="I30" s="5">
        <f t="shared" si="4"/>
        <v>3068961.1809169399</v>
      </c>
      <c r="J30">
        <f t="shared" si="5"/>
        <v>18193644.855547816</v>
      </c>
      <c r="K30">
        <f t="shared" si="6"/>
        <v>9.7112629850484637</v>
      </c>
      <c r="L30">
        <f t="shared" si="0"/>
        <v>7.4478947633110126E-5</v>
      </c>
      <c r="M30">
        <f t="shared" si="0"/>
        <v>0.76434693071952287</v>
      </c>
    </row>
    <row r="31" spans="1:13">
      <c r="A31">
        <v>11.025</v>
      </c>
      <c r="B31" s="1">
        <v>14658000</v>
      </c>
      <c r="C31">
        <v>42.86</v>
      </c>
      <c r="E31" s="5">
        <f t="shared" si="1"/>
        <v>18458143.985263042</v>
      </c>
      <c r="F31" s="5">
        <f t="shared" si="2"/>
        <v>67277091.264971241</v>
      </c>
      <c r="H31" s="1">
        <f t="shared" si="3"/>
        <v>17166000.431933787</v>
      </c>
      <c r="I31" s="5">
        <f t="shared" si="4"/>
        <v>4709664.1912742015</v>
      </c>
      <c r="J31">
        <f t="shared" si="5"/>
        <v>17800351.334277686</v>
      </c>
      <c r="K31">
        <f t="shared" si="6"/>
        <v>15.342155489338156</v>
      </c>
      <c r="L31">
        <f t="shared" si="0"/>
        <v>0.21437790519018185</v>
      </c>
      <c r="M31">
        <f t="shared" si="0"/>
        <v>0.64204023589971637</v>
      </c>
    </row>
    <row r="32" spans="1:13">
      <c r="A32">
        <v>6.85</v>
      </c>
      <c r="B32" s="1">
        <v>11718000</v>
      </c>
      <c r="C32">
        <v>44.52</v>
      </c>
      <c r="E32" s="5">
        <f t="shared" si="1"/>
        <v>18458143.985263042</v>
      </c>
      <c r="F32" s="5">
        <f t="shared" si="2"/>
        <v>41800278.92653542</v>
      </c>
      <c r="H32" s="1">
        <f t="shared" si="3"/>
        <v>15446243.744766794</v>
      </c>
      <c r="I32" s="5">
        <f t="shared" si="4"/>
        <v>6820743.7460754067</v>
      </c>
      <c r="J32">
        <f t="shared" si="5"/>
        <v>16885170.744543098</v>
      </c>
      <c r="K32">
        <f t="shared" si="6"/>
        <v>23.825267651956288</v>
      </c>
      <c r="L32">
        <f t="shared" si="0"/>
        <v>0.44096012498234322</v>
      </c>
      <c r="M32">
        <f t="shared" si="0"/>
        <v>0.46484124770987678</v>
      </c>
    </row>
    <row r="33" spans="1:13">
      <c r="A33">
        <v>4.2750000000000004</v>
      </c>
      <c r="B33" s="1">
        <v>9284800</v>
      </c>
      <c r="C33">
        <v>46.27</v>
      </c>
      <c r="E33" s="5">
        <f t="shared" si="1"/>
        <v>18458143.985263042</v>
      </c>
      <c r="F33" s="5">
        <f t="shared" si="2"/>
        <v>26087035.388458237</v>
      </c>
      <c r="H33" s="1">
        <f t="shared" si="3"/>
        <v>12300171.245524213</v>
      </c>
      <c r="I33" s="5">
        <f t="shared" si="4"/>
        <v>8703109.7444567196</v>
      </c>
      <c r="J33">
        <f t="shared" si="5"/>
        <v>15067791.208179059</v>
      </c>
      <c r="K33">
        <f t="shared" si="6"/>
        <v>35.281699461942019</v>
      </c>
      <c r="L33">
        <f t="shared" si="0"/>
        <v>0.62284499484954536</v>
      </c>
      <c r="M33">
        <f t="shared" si="0"/>
        <v>0.23748218150114511</v>
      </c>
    </row>
    <row r="34" spans="1:13">
      <c r="A34">
        <v>2.6749999999999998</v>
      </c>
      <c r="B34" s="1">
        <v>7279600</v>
      </c>
      <c r="C34">
        <v>48.1</v>
      </c>
      <c r="E34" s="5">
        <f t="shared" si="1"/>
        <v>18458143.985263042</v>
      </c>
      <c r="F34" s="5">
        <f t="shared" si="2"/>
        <v>16323466.588099597</v>
      </c>
      <c r="H34" s="1">
        <f t="shared" si="3"/>
        <v>8100477.8458199352</v>
      </c>
      <c r="I34" s="5">
        <f t="shared" si="4"/>
        <v>9159805.9530187752</v>
      </c>
      <c r="J34">
        <f t="shared" si="5"/>
        <v>12227828.361061409</v>
      </c>
      <c r="K34">
        <f t="shared" si="6"/>
        <v>48.512050830899589</v>
      </c>
      <c r="L34">
        <f t="shared" ref="L34:M65" si="7">ABS((J34-B34)/B34)</f>
        <v>0.67973904624724013</v>
      </c>
      <c r="M34">
        <f t="shared" si="7"/>
        <v>8.566545340947777E-3</v>
      </c>
    </row>
    <row r="35" spans="1:13">
      <c r="A35">
        <v>1.66</v>
      </c>
      <c r="B35" s="1">
        <v>5637700</v>
      </c>
      <c r="C35">
        <v>49.98</v>
      </c>
      <c r="E35" s="5">
        <f t="shared" si="1"/>
        <v>18458143.985263042</v>
      </c>
      <c r="F35" s="5">
        <f t="shared" si="2"/>
        <v>10129702.630372087</v>
      </c>
      <c r="H35" s="1">
        <f t="shared" si="3"/>
        <v>4272381.4395533539</v>
      </c>
      <c r="I35" s="5">
        <f t="shared" si="4"/>
        <v>7785049.0432752706</v>
      </c>
      <c r="J35">
        <f t="shared" si="5"/>
        <v>8880328.3594268728</v>
      </c>
      <c r="K35">
        <f t="shared" si="6"/>
        <v>61.242322369765155</v>
      </c>
      <c r="L35">
        <f t="shared" si="7"/>
        <v>0.57516866087710816</v>
      </c>
      <c r="M35">
        <f t="shared" si="7"/>
        <v>0.22533658202811443</v>
      </c>
    </row>
    <row r="36" spans="1:13">
      <c r="A36">
        <v>1.0349999999999999</v>
      </c>
      <c r="B36" s="1">
        <v>4308300</v>
      </c>
      <c r="C36">
        <v>51.94</v>
      </c>
      <c r="E36" s="5">
        <f t="shared" si="1"/>
        <v>18458143.985263042</v>
      </c>
      <c r="F36" s="5">
        <f t="shared" si="2"/>
        <v>6315808.5677319933</v>
      </c>
      <c r="H36" s="1">
        <f t="shared" si="3"/>
        <v>1934575.5742103413</v>
      </c>
      <c r="I36" s="5">
        <f t="shared" si="4"/>
        <v>5653856.3694894249</v>
      </c>
      <c r="J36">
        <f t="shared" si="5"/>
        <v>5975673.56028987</v>
      </c>
      <c r="K36">
        <f t="shared" si="6"/>
        <v>71.110632627347556</v>
      </c>
      <c r="L36">
        <f t="shared" si="7"/>
        <v>0.38701426555482904</v>
      </c>
      <c r="M36">
        <f t="shared" si="7"/>
        <v>0.36909188731897496</v>
      </c>
    </row>
    <row r="37" spans="1:13">
      <c r="A37">
        <v>0.64500000000000002</v>
      </c>
      <c r="B37" s="1">
        <v>3241600</v>
      </c>
      <c r="C37">
        <v>53.95</v>
      </c>
      <c r="E37" s="5">
        <f t="shared" si="1"/>
        <v>18458143.985263042</v>
      </c>
      <c r="F37" s="5">
        <f t="shared" si="2"/>
        <v>3935938.6726445761</v>
      </c>
      <c r="H37" s="1">
        <f t="shared" si="3"/>
        <v>802781.26985162753</v>
      </c>
      <c r="I37" s="5">
        <f t="shared" si="4"/>
        <v>3764756.8979110792</v>
      </c>
      <c r="J37">
        <f t="shared" si="5"/>
        <v>3849396.3510651439</v>
      </c>
      <c r="K37">
        <f t="shared" si="6"/>
        <v>77.962765283659252</v>
      </c>
      <c r="L37">
        <f t="shared" si="7"/>
        <v>0.18749887434141904</v>
      </c>
      <c r="M37">
        <f t="shared" si="7"/>
        <v>0.44509296169896662</v>
      </c>
    </row>
    <row r="38" spans="1:13">
      <c r="A38">
        <v>0.40250000000000002</v>
      </c>
      <c r="B38" s="1">
        <v>2434700</v>
      </c>
      <c r="C38">
        <v>55.92</v>
      </c>
      <c r="E38" s="5">
        <f t="shared" si="1"/>
        <v>18458143.985263042</v>
      </c>
      <c r="F38" s="5">
        <f t="shared" si="2"/>
        <v>2456147.7763402201</v>
      </c>
      <c r="H38" s="1">
        <f t="shared" si="3"/>
        <v>321142.95901309</v>
      </c>
      <c r="I38" s="5">
        <f t="shared" si="4"/>
        <v>2413414.6301854886</v>
      </c>
      <c r="J38">
        <f t="shared" si="5"/>
        <v>2434687.4496158725</v>
      </c>
      <c r="K38">
        <f t="shared" si="6"/>
        <v>82.4204176972396</v>
      </c>
      <c r="L38">
        <f t="shared" si="7"/>
        <v>5.1547969472768411E-6</v>
      </c>
      <c r="M38">
        <f t="shared" si="7"/>
        <v>0.47389874279756078</v>
      </c>
    </row>
    <row r="39" spans="1:13">
      <c r="A39">
        <v>0.25</v>
      </c>
      <c r="B39" s="1">
        <v>1830400</v>
      </c>
      <c r="C39">
        <v>57.81</v>
      </c>
      <c r="E39" s="5">
        <f t="shared" si="1"/>
        <v>18458143.985263042</v>
      </c>
      <c r="F39" s="5">
        <f t="shared" si="2"/>
        <v>1525557.6250560372</v>
      </c>
      <c r="H39" s="1">
        <f t="shared" si="3"/>
        <v>125231.23014706756</v>
      </c>
      <c r="I39" s="5">
        <f t="shared" si="4"/>
        <v>1515207.3179938246</v>
      </c>
      <c r="J39">
        <f t="shared" si="5"/>
        <v>1520373.6637768319</v>
      </c>
      <c r="K39">
        <f t="shared" si="6"/>
        <v>85.275267191870782</v>
      </c>
      <c r="L39">
        <f t="shared" si="7"/>
        <v>0.16937627634569935</v>
      </c>
      <c r="M39">
        <f t="shared" si="7"/>
        <v>0.47509543663502474</v>
      </c>
    </row>
    <row r="40" spans="1:13">
      <c r="A40">
        <v>50</v>
      </c>
      <c r="B40" s="1">
        <v>29732000</v>
      </c>
      <c r="C40">
        <v>40.72</v>
      </c>
      <c r="E40" s="5">
        <f t="shared" si="1"/>
        <v>18458143.985263042</v>
      </c>
      <c r="F40" s="5">
        <f t="shared" si="2"/>
        <v>305111525.01120746</v>
      </c>
      <c r="H40" s="1">
        <f t="shared" si="3"/>
        <v>18390836.970615037</v>
      </c>
      <c r="I40" s="5">
        <f t="shared" si="4"/>
        <v>1112579.1357787682</v>
      </c>
      <c r="J40">
        <f t="shared" si="5"/>
        <v>18424459.742774308</v>
      </c>
      <c r="K40">
        <f t="shared" si="6"/>
        <v>3.4619682091204735</v>
      </c>
      <c r="L40">
        <f t="shared" si="7"/>
        <v>0.38031549365080358</v>
      </c>
      <c r="M40">
        <f t="shared" si="7"/>
        <v>0.91498113435362305</v>
      </c>
    </row>
    <row r="41" spans="1:13">
      <c r="A41">
        <v>31.2</v>
      </c>
      <c r="B41" s="1">
        <v>24522000</v>
      </c>
      <c r="C41">
        <v>41.76</v>
      </c>
      <c r="E41" s="5">
        <f t="shared" si="1"/>
        <v>18458143.985263042</v>
      </c>
      <c r="F41" s="5">
        <f t="shared" si="2"/>
        <v>190389591.60699344</v>
      </c>
      <c r="H41" s="1">
        <f t="shared" si="3"/>
        <v>18286268.182714578</v>
      </c>
      <c r="I41" s="5">
        <f t="shared" si="4"/>
        <v>1772841.5099834786</v>
      </c>
      <c r="J41">
        <f t="shared" si="5"/>
        <v>18372005.091161933</v>
      </c>
      <c r="K41">
        <f t="shared" si="6"/>
        <v>5.537481650603274</v>
      </c>
      <c r="L41">
        <f t="shared" si="7"/>
        <v>0.25079499669024008</v>
      </c>
      <c r="M41">
        <f t="shared" si="7"/>
        <v>0.86739747005260359</v>
      </c>
    </row>
    <row r="42" spans="1:13">
      <c r="A42">
        <v>19.399999999999999</v>
      </c>
      <c r="B42" s="1">
        <v>19820000</v>
      </c>
      <c r="C42">
        <v>43.01</v>
      </c>
      <c r="E42" s="5">
        <f t="shared" si="1"/>
        <v>18458143.985263042</v>
      </c>
      <c r="F42" s="5">
        <f t="shared" si="2"/>
        <v>118383271.70434847</v>
      </c>
      <c r="H42" s="1">
        <f t="shared" si="3"/>
        <v>18020065.674395978</v>
      </c>
      <c r="I42" s="5">
        <f t="shared" si="4"/>
        <v>2809661.889329921</v>
      </c>
      <c r="J42">
        <f t="shared" si="5"/>
        <v>18237789.527294617</v>
      </c>
      <c r="K42">
        <f t="shared" si="6"/>
        <v>8.8621181887658427</v>
      </c>
      <c r="L42">
        <f t="shared" si="7"/>
        <v>7.9828984495730726E-2</v>
      </c>
      <c r="M42">
        <f t="shared" si="7"/>
        <v>0.79395214627375399</v>
      </c>
    </row>
    <row r="43" spans="1:13">
      <c r="A43">
        <v>12.1</v>
      </c>
      <c r="B43" s="1">
        <v>15829000</v>
      </c>
      <c r="C43">
        <v>44.38</v>
      </c>
      <c r="E43" s="5">
        <f t="shared" si="1"/>
        <v>18458143.985263042</v>
      </c>
      <c r="F43" s="5">
        <f t="shared" si="2"/>
        <v>73836989.052712202</v>
      </c>
      <c r="H43" s="1">
        <f t="shared" si="3"/>
        <v>17372492.961826786</v>
      </c>
      <c r="I43" s="5">
        <f t="shared" si="4"/>
        <v>4342863.6593434997</v>
      </c>
      <c r="J43">
        <f t="shared" si="5"/>
        <v>17907092.909581043</v>
      </c>
      <c r="K43">
        <f t="shared" si="6"/>
        <v>14.035437707068214</v>
      </c>
      <c r="L43">
        <f t="shared" si="7"/>
        <v>0.13128390356820033</v>
      </c>
      <c r="M43">
        <f t="shared" si="7"/>
        <v>0.68374408050770141</v>
      </c>
    </row>
    <row r="44" spans="1:13">
      <c r="A44">
        <v>7.53</v>
      </c>
      <c r="B44" s="1">
        <v>12517000</v>
      </c>
      <c r="C44">
        <v>45.87</v>
      </c>
      <c r="E44" s="5">
        <f t="shared" si="1"/>
        <v>18458143.985263042</v>
      </c>
      <c r="F44" s="5">
        <f t="shared" si="2"/>
        <v>45949795.666687839</v>
      </c>
      <c r="H44" s="1">
        <f t="shared" si="3"/>
        <v>15893493.136697307</v>
      </c>
      <c r="I44" s="5">
        <f t="shared" si="4"/>
        <v>6384454.6094168779</v>
      </c>
      <c r="J44">
        <f t="shared" si="5"/>
        <v>17127883.253512349</v>
      </c>
      <c r="K44">
        <f t="shared" si="6"/>
        <v>21.885447433485066</v>
      </c>
      <c r="L44">
        <f t="shared" si="7"/>
        <v>0.36836967751956129</v>
      </c>
      <c r="M44">
        <f t="shared" si="7"/>
        <v>0.52288102390483826</v>
      </c>
    </row>
    <row r="45" spans="1:13">
      <c r="A45">
        <v>4.6900000000000004</v>
      </c>
      <c r="B45" s="1">
        <v>9808900</v>
      </c>
      <c r="C45">
        <v>47.43</v>
      </c>
      <c r="E45" s="5">
        <f t="shared" si="1"/>
        <v>18458143.985263042</v>
      </c>
      <c r="F45" s="5">
        <f t="shared" si="2"/>
        <v>28619461.04605126</v>
      </c>
      <c r="H45" s="1">
        <f t="shared" si="3"/>
        <v>13035766.664452489</v>
      </c>
      <c r="I45" s="5">
        <f t="shared" si="4"/>
        <v>8407427.9967600908</v>
      </c>
      <c r="J45">
        <f t="shared" si="5"/>
        <v>15511803.829689059</v>
      </c>
      <c r="K45">
        <f t="shared" si="6"/>
        <v>32.820024840141905</v>
      </c>
      <c r="L45">
        <f t="shared" si="7"/>
        <v>0.58140095522322166</v>
      </c>
      <c r="M45">
        <f t="shared" si="7"/>
        <v>0.30803236685342811</v>
      </c>
    </row>
    <row r="46" spans="1:13">
      <c r="A46">
        <v>2.92</v>
      </c>
      <c r="B46" s="1">
        <v>7611400</v>
      </c>
      <c r="C46">
        <v>49.06</v>
      </c>
      <c r="E46" s="5">
        <f t="shared" si="1"/>
        <v>18458143.985263042</v>
      </c>
      <c r="F46" s="5">
        <f t="shared" si="2"/>
        <v>17818513.060654514</v>
      </c>
      <c r="H46" s="1">
        <f t="shared" si="3"/>
        <v>8903718.6846335698</v>
      </c>
      <c r="I46" s="5">
        <f t="shared" si="4"/>
        <v>9223335.3549651634</v>
      </c>
      <c r="J46">
        <f t="shared" si="5"/>
        <v>12819755.12579095</v>
      </c>
      <c r="K46">
        <f t="shared" si="6"/>
        <v>46.01013594666825</v>
      </c>
      <c r="L46">
        <f t="shared" si="7"/>
        <v>0.68428345978281913</v>
      </c>
      <c r="M46">
        <f t="shared" si="7"/>
        <v>6.2166001902400174E-2</v>
      </c>
    </row>
    <row r="47" spans="1:13">
      <c r="A47">
        <v>1.82</v>
      </c>
      <c r="B47" s="1">
        <v>5851200</v>
      </c>
      <c r="C47">
        <v>50.76</v>
      </c>
      <c r="E47" s="5">
        <f t="shared" si="1"/>
        <v>18458143.985263042</v>
      </c>
      <c r="F47" s="5">
        <f t="shared" si="2"/>
        <v>11106059.510407951</v>
      </c>
      <c r="H47" s="1">
        <f t="shared" si="3"/>
        <v>4906202.3506106716</v>
      </c>
      <c r="I47" s="5">
        <f t="shared" si="4"/>
        <v>8154052.2381985085</v>
      </c>
      <c r="J47">
        <f t="shared" si="5"/>
        <v>9516269.7212935165</v>
      </c>
      <c r="K47">
        <f t="shared" si="6"/>
        <v>58.965146305524208</v>
      </c>
      <c r="L47">
        <f t="shared" si="7"/>
        <v>0.62637915663342847</v>
      </c>
      <c r="M47">
        <f t="shared" si="7"/>
        <v>0.16164590830425946</v>
      </c>
    </row>
    <row r="48" spans="1:13">
      <c r="A48">
        <v>1.1299999999999999</v>
      </c>
      <c r="B48" s="1">
        <v>4456700</v>
      </c>
      <c r="C48">
        <v>52.5</v>
      </c>
      <c r="E48" s="5">
        <f t="shared" si="1"/>
        <v>18458143.985263042</v>
      </c>
      <c r="F48" s="5">
        <f t="shared" si="2"/>
        <v>6895520.4652532879</v>
      </c>
      <c r="H48" s="1">
        <f t="shared" si="3"/>
        <v>2260524.5847974489</v>
      </c>
      <c r="I48" s="5">
        <f t="shared" si="4"/>
        <v>6051042.6266838172</v>
      </c>
      <c r="J48">
        <f t="shared" si="5"/>
        <v>6459495.97634508</v>
      </c>
      <c r="K48">
        <f t="shared" si="6"/>
        <v>69.515516131716183</v>
      </c>
      <c r="L48">
        <f t="shared" si="7"/>
        <v>0.44938990202281509</v>
      </c>
      <c r="M48">
        <f t="shared" si="7"/>
        <v>0.32410506917554632</v>
      </c>
    </row>
    <row r="49" spans="1:13">
      <c r="A49">
        <v>0.70699999999999996</v>
      </c>
      <c r="B49" s="1">
        <v>3369800</v>
      </c>
      <c r="C49">
        <v>54.27</v>
      </c>
      <c r="E49" s="5">
        <f t="shared" si="1"/>
        <v>18458143.985263042</v>
      </c>
      <c r="F49" s="5">
        <f t="shared" si="2"/>
        <v>4314276.9636584735</v>
      </c>
      <c r="H49" s="1">
        <f t="shared" si="3"/>
        <v>956153.10243452236</v>
      </c>
      <c r="I49" s="5">
        <f t="shared" si="4"/>
        <v>4090792.4515180695</v>
      </c>
      <c r="J49">
        <f t="shared" si="5"/>
        <v>4201048.8733996395</v>
      </c>
      <c r="K49">
        <f t="shared" si="6"/>
        <v>76.844263954227799</v>
      </c>
      <c r="L49">
        <f t="shared" si="7"/>
        <v>0.24667602629225457</v>
      </c>
      <c r="M49">
        <f t="shared" si="7"/>
        <v>0.41596211450576365</v>
      </c>
    </row>
    <row r="50" spans="1:13">
      <c r="A50">
        <v>0.441</v>
      </c>
      <c r="B50" s="1">
        <v>2526400</v>
      </c>
      <c r="C50">
        <v>56.05</v>
      </c>
      <c r="E50" s="5">
        <f t="shared" si="1"/>
        <v>18458143.985263042</v>
      </c>
      <c r="F50" s="5">
        <f t="shared" si="2"/>
        <v>2691083.6505988496</v>
      </c>
      <c r="H50" s="1">
        <f t="shared" si="3"/>
        <v>384177.39878010575</v>
      </c>
      <c r="I50" s="5">
        <f t="shared" si="4"/>
        <v>2635072.9532279675</v>
      </c>
      <c r="J50">
        <f t="shared" si="5"/>
        <v>2662931.0435245992</v>
      </c>
      <c r="K50">
        <f t="shared" si="6"/>
        <v>81.705070844764265</v>
      </c>
      <c r="L50">
        <f t="shared" si="7"/>
        <v>5.4041736670598153E-2</v>
      </c>
      <c r="M50">
        <f t="shared" si="7"/>
        <v>0.45771758866662388</v>
      </c>
    </row>
    <row r="51" spans="1:13">
      <c r="A51">
        <v>0.27400000000000002</v>
      </c>
      <c r="B51" s="1">
        <v>1875600</v>
      </c>
      <c r="C51">
        <v>57.84</v>
      </c>
      <c r="E51" s="5">
        <f t="shared" si="1"/>
        <v>18458143.985263042</v>
      </c>
      <c r="F51" s="5">
        <f t="shared" si="2"/>
        <v>1672011.1570614169</v>
      </c>
      <c r="H51" s="1">
        <f t="shared" si="3"/>
        <v>150224.67494743565</v>
      </c>
      <c r="I51" s="5">
        <f t="shared" si="4"/>
        <v>1658403.2161558426</v>
      </c>
      <c r="J51">
        <f t="shared" si="5"/>
        <v>1665193.2861740419</v>
      </c>
      <c r="K51">
        <f t="shared" si="6"/>
        <v>84.824049475411258</v>
      </c>
      <c r="L51">
        <f t="shared" si="7"/>
        <v>0.11218101611535407</v>
      </c>
      <c r="M51">
        <f t="shared" si="7"/>
        <v>0.46652920946423326</v>
      </c>
    </row>
    <row r="52" spans="1:13">
      <c r="A52">
        <v>0.17100000000000001</v>
      </c>
      <c r="B52" s="1">
        <v>1379400</v>
      </c>
      <c r="C52">
        <v>59.62</v>
      </c>
      <c r="E52" s="5">
        <f t="shared" si="1"/>
        <v>18458143.985263042</v>
      </c>
      <c r="F52" s="5">
        <f t="shared" si="2"/>
        <v>1043481.4155383295</v>
      </c>
      <c r="H52" s="1">
        <f t="shared" si="3"/>
        <v>58802.482143588983</v>
      </c>
      <c r="I52" s="5">
        <f t="shared" si="4"/>
        <v>1040157.1757147942</v>
      </c>
      <c r="J52">
        <f t="shared" si="5"/>
        <v>1041817.9697515417</v>
      </c>
      <c r="K52">
        <f t="shared" si="6"/>
        <v>86.764381521544337</v>
      </c>
      <c r="L52">
        <f t="shared" si="7"/>
        <v>0.24473106441094553</v>
      </c>
      <c r="M52">
        <f t="shared" si="7"/>
        <v>0.45528986114633246</v>
      </c>
    </row>
    <row r="53" spans="1:13">
      <c r="A53">
        <v>0.107</v>
      </c>
      <c r="B53" s="1">
        <v>1004100</v>
      </c>
      <c r="C53">
        <v>61.36</v>
      </c>
      <c r="E53" s="5">
        <f t="shared" si="1"/>
        <v>18458143.985263042</v>
      </c>
      <c r="F53" s="5">
        <f t="shared" si="2"/>
        <v>652938.66352398391</v>
      </c>
      <c r="H53" s="1">
        <f t="shared" si="3"/>
        <v>23068.196406905183</v>
      </c>
      <c r="I53" s="5">
        <f t="shared" si="4"/>
        <v>652122.64879661705</v>
      </c>
      <c r="J53">
        <f t="shared" si="5"/>
        <v>652530.52860305586</v>
      </c>
      <c r="K53">
        <f t="shared" si="6"/>
        <v>87.974062982661067</v>
      </c>
      <c r="L53">
        <f t="shared" si="7"/>
        <v>0.35013392231545076</v>
      </c>
      <c r="M53">
        <f t="shared" si="7"/>
        <v>0.43373635890907869</v>
      </c>
    </row>
    <row r="54" spans="1:13">
      <c r="A54">
        <v>6.6400000000000001E-2</v>
      </c>
      <c r="B54">
        <v>722110</v>
      </c>
      <c r="C54">
        <v>63.12</v>
      </c>
      <c r="E54" s="5">
        <f t="shared" si="1"/>
        <v>18458143.985263042</v>
      </c>
      <c r="F54" s="5">
        <f t="shared" si="2"/>
        <v>405188.10521488352</v>
      </c>
      <c r="H54" s="1">
        <f t="shared" si="3"/>
        <v>8890.293917218396</v>
      </c>
      <c r="I54" s="5">
        <f t="shared" si="4"/>
        <v>404992.94792550511</v>
      </c>
      <c r="J54">
        <f t="shared" si="5"/>
        <v>405090.51481776941</v>
      </c>
      <c r="K54">
        <f t="shared" si="6"/>
        <v>88.742460758335525</v>
      </c>
      <c r="L54">
        <f t="shared" si="7"/>
        <v>0.43901827309167663</v>
      </c>
      <c r="M54">
        <f t="shared" si="7"/>
        <v>0.40593252151989112</v>
      </c>
    </row>
    <row r="55" spans="1:13">
      <c r="A55">
        <v>4.1399999999999999E-2</v>
      </c>
      <c r="B55">
        <v>510210</v>
      </c>
      <c r="C55">
        <v>64.86</v>
      </c>
      <c r="E55" s="5">
        <f t="shared" si="1"/>
        <v>18458143.985263042</v>
      </c>
      <c r="F55" s="5">
        <f t="shared" si="2"/>
        <v>252632.34270927976</v>
      </c>
      <c r="H55" s="1">
        <f t="shared" si="3"/>
        <v>3457.0727719296597</v>
      </c>
      <c r="I55" s="5">
        <f t="shared" si="4"/>
        <v>252585.02655474193</v>
      </c>
      <c r="J55">
        <f t="shared" si="5"/>
        <v>252608.68352416175</v>
      </c>
      <c r="K55">
        <f t="shared" si="6"/>
        <v>89.215854894316209</v>
      </c>
      <c r="L55">
        <f t="shared" si="7"/>
        <v>0.50489272353704995</v>
      </c>
      <c r="M55">
        <f t="shared" si="7"/>
        <v>0.37551425985686415</v>
      </c>
    </row>
    <row r="56" spans="1:13">
      <c r="A56">
        <v>2.58E-2</v>
      </c>
      <c r="B56">
        <v>357790</v>
      </c>
      <c r="C56">
        <v>66.569999999999993</v>
      </c>
      <c r="E56" s="5">
        <f t="shared" si="1"/>
        <v>18458143.985263042</v>
      </c>
      <c r="F56" s="5">
        <f t="shared" si="2"/>
        <v>157437.54690578303</v>
      </c>
      <c r="H56" s="1">
        <f t="shared" si="3"/>
        <v>1342.755700218737</v>
      </c>
      <c r="I56" s="5">
        <f t="shared" si="4"/>
        <v>157426.09395776698</v>
      </c>
      <c r="J56">
        <f t="shared" si="5"/>
        <v>157431.82032762672</v>
      </c>
      <c r="K56">
        <f t="shared" si="6"/>
        <v>89.511311200073195</v>
      </c>
      <c r="L56">
        <f t="shared" si="7"/>
        <v>0.55998820445617059</v>
      </c>
      <c r="M56">
        <f t="shared" si="7"/>
        <v>0.34461936608191684</v>
      </c>
    </row>
    <row r="57" spans="1:13">
      <c r="A57">
        <v>1.61E-2</v>
      </c>
      <c r="B57">
        <v>252650</v>
      </c>
      <c r="C57">
        <v>68.16</v>
      </c>
      <c r="E57" s="5">
        <f t="shared" si="1"/>
        <v>18458143.985263042</v>
      </c>
      <c r="F57" s="5">
        <f t="shared" si="2"/>
        <v>98245.911053608797</v>
      </c>
      <c r="H57" s="1">
        <f t="shared" si="3"/>
        <v>522.91203285222275</v>
      </c>
      <c r="I57" s="5">
        <f t="shared" si="4"/>
        <v>98243.12778519842</v>
      </c>
      <c r="J57">
        <f t="shared" si="5"/>
        <v>98244.519409547356</v>
      </c>
      <c r="K57">
        <f t="shared" si="6"/>
        <v>89.695038520385893</v>
      </c>
      <c r="L57">
        <f t="shared" si="7"/>
        <v>0.61114379810193009</v>
      </c>
      <c r="M57">
        <f t="shared" si="7"/>
        <v>0.31594833509955833</v>
      </c>
    </row>
    <row r="58" spans="1:13">
      <c r="A58">
        <v>0.01</v>
      </c>
      <c r="B58">
        <v>175210</v>
      </c>
      <c r="C58">
        <v>69.73</v>
      </c>
      <c r="E58" s="5">
        <f t="shared" si="1"/>
        <v>18458143.985263042</v>
      </c>
      <c r="F58" s="5">
        <f t="shared" si="2"/>
        <v>61022.30500224149</v>
      </c>
      <c r="H58" s="1">
        <f t="shared" si="3"/>
        <v>201.73648080257018</v>
      </c>
      <c r="I58" s="5">
        <f t="shared" si="4"/>
        <v>61021.638064922576</v>
      </c>
      <c r="J58">
        <f t="shared" si="5"/>
        <v>61021.971532670868</v>
      </c>
      <c r="K58">
        <f t="shared" si="6"/>
        <v>89.810581833256919</v>
      </c>
      <c r="L58">
        <f t="shared" si="7"/>
        <v>0.65172095466770807</v>
      </c>
      <c r="M58">
        <f t="shared" si="7"/>
        <v>0.2879762201815132</v>
      </c>
    </row>
    <row r="59" spans="1:13">
      <c r="A59">
        <v>2.5</v>
      </c>
      <c r="B59" s="1">
        <v>7141000</v>
      </c>
      <c r="C59">
        <v>54.69</v>
      </c>
      <c r="E59" s="5">
        <f t="shared" si="1"/>
        <v>18458143.985263042</v>
      </c>
      <c r="F59" s="5">
        <f t="shared" si="2"/>
        <v>15255576.250560373</v>
      </c>
      <c r="H59" s="1">
        <f t="shared" si="3"/>
        <v>7491357.9137306875</v>
      </c>
      <c r="I59" s="5">
        <f t="shared" si="4"/>
        <v>9064001.3032415975</v>
      </c>
      <c r="J59">
        <f t="shared" si="5"/>
        <v>11759105.536424987</v>
      </c>
      <c r="K59">
        <f t="shared" si="6"/>
        <v>50.426415534473001</v>
      </c>
      <c r="L59">
        <f t="shared" si="7"/>
        <v>0.64670291785814127</v>
      </c>
      <c r="M59">
        <f t="shared" si="7"/>
        <v>7.795912352398969E-2</v>
      </c>
    </row>
    <row r="60" spans="1:13">
      <c r="A60">
        <v>1.56</v>
      </c>
      <c r="B60" s="1">
        <v>5743900</v>
      </c>
      <c r="C60">
        <v>54.72</v>
      </c>
      <c r="E60" s="5">
        <f t="shared" si="1"/>
        <v>18458143.985263042</v>
      </c>
      <c r="F60" s="5">
        <f t="shared" si="2"/>
        <v>9519479.5803496726</v>
      </c>
      <c r="H60" s="1">
        <f t="shared" si="3"/>
        <v>3878030.7703227</v>
      </c>
      <c r="I60" s="5">
        <f t="shared" si="4"/>
        <v>7519449.9587620953</v>
      </c>
      <c r="J60">
        <f t="shared" si="5"/>
        <v>8460570.3317150529</v>
      </c>
      <c r="K60">
        <f t="shared" si="6"/>
        <v>62.718334783656914</v>
      </c>
      <c r="L60">
        <f t="shared" si="7"/>
        <v>0.47296616092116034</v>
      </c>
      <c r="M60">
        <f t="shared" si="7"/>
        <v>0.14616839882413954</v>
      </c>
    </row>
    <row r="61" spans="1:13">
      <c r="A61">
        <v>0.97</v>
      </c>
      <c r="B61" s="1">
        <v>4405800</v>
      </c>
      <c r="C61">
        <v>55.56</v>
      </c>
      <c r="E61" s="5">
        <f t="shared" si="1"/>
        <v>18458143.985263042</v>
      </c>
      <c r="F61" s="5">
        <f t="shared" si="2"/>
        <v>5919163.5852174247</v>
      </c>
      <c r="H61" s="1">
        <f t="shared" si="3"/>
        <v>1721162.0925747037</v>
      </c>
      <c r="I61" s="5">
        <f t="shared" si="4"/>
        <v>5367220.7684987569</v>
      </c>
      <c r="J61">
        <f t="shared" si="5"/>
        <v>5636440.1643874943</v>
      </c>
      <c r="K61">
        <f t="shared" si="6"/>
        <v>72.219976445885607</v>
      </c>
      <c r="L61">
        <f t="shared" si="7"/>
        <v>0.27932274828351134</v>
      </c>
      <c r="M61">
        <f t="shared" si="7"/>
        <v>0.29985558757893455</v>
      </c>
    </row>
    <row r="62" spans="1:13">
      <c r="A62">
        <v>0.60499999999999998</v>
      </c>
      <c r="B62" s="1">
        <v>3301900</v>
      </c>
      <c r="C62">
        <v>56.88</v>
      </c>
      <c r="E62" s="5">
        <f t="shared" si="1"/>
        <v>18458143.985263042</v>
      </c>
      <c r="F62" s="5">
        <f t="shared" si="2"/>
        <v>3691849.45263561</v>
      </c>
      <c r="H62" s="1">
        <f t="shared" si="3"/>
        <v>710010.2202774639</v>
      </c>
      <c r="I62" s="5">
        <f t="shared" si="4"/>
        <v>3549838.920851382</v>
      </c>
      <c r="J62">
        <f t="shared" si="5"/>
        <v>3620147.9081509579</v>
      </c>
      <c r="K62">
        <f t="shared" si="6"/>
        <v>78.689408935898626</v>
      </c>
      <c r="L62">
        <f t="shared" si="7"/>
        <v>9.6383266649794935E-2</v>
      </c>
      <c r="M62">
        <f t="shared" si="7"/>
        <v>0.38342842714308406</v>
      </c>
    </row>
    <row r="63" spans="1:13">
      <c r="A63">
        <v>0.3765</v>
      </c>
      <c r="B63" s="1">
        <v>2441000</v>
      </c>
      <c r="C63">
        <v>58.46</v>
      </c>
      <c r="E63" s="5">
        <f t="shared" si="1"/>
        <v>18458143.985263042</v>
      </c>
      <c r="F63" s="5">
        <f t="shared" si="2"/>
        <v>2297489.7833343921</v>
      </c>
      <c r="H63" s="1">
        <f t="shared" si="3"/>
        <v>281606.2447538058</v>
      </c>
      <c r="I63" s="5">
        <f t="shared" si="4"/>
        <v>2262438.1838473803</v>
      </c>
      <c r="J63">
        <f t="shared" si="5"/>
        <v>2279896.623273734</v>
      </c>
      <c r="K63">
        <f t="shared" si="6"/>
        <v>82.90487111552379</v>
      </c>
      <c r="L63">
        <f t="shared" si="7"/>
        <v>6.5998925328253175E-2</v>
      </c>
      <c r="M63">
        <f t="shared" si="7"/>
        <v>0.41814695715914796</v>
      </c>
    </row>
    <row r="64" spans="1:13">
      <c r="A64">
        <v>0.23449999999999999</v>
      </c>
      <c r="B64" s="1">
        <v>1788500</v>
      </c>
      <c r="C64">
        <v>60.13</v>
      </c>
      <c r="E64" s="5">
        <f t="shared" si="1"/>
        <v>18458143.985263042</v>
      </c>
      <c r="F64" s="5">
        <f t="shared" si="2"/>
        <v>1430973.0523025629</v>
      </c>
      <c r="H64" s="1">
        <f t="shared" si="3"/>
        <v>110273.84291727094</v>
      </c>
      <c r="I64" s="5">
        <f t="shared" si="4"/>
        <v>1422424.0401313256</v>
      </c>
      <c r="J64">
        <f t="shared" si="5"/>
        <v>1426692.1428168258</v>
      </c>
      <c r="K64">
        <f t="shared" si="6"/>
        <v>85.566994658872602</v>
      </c>
      <c r="L64">
        <f t="shared" si="7"/>
        <v>0.20229681698807617</v>
      </c>
      <c r="M64">
        <f t="shared" si="7"/>
        <v>0.42303333874725757</v>
      </c>
    </row>
    <row r="65" spans="1:13">
      <c r="A65">
        <v>0.14599999999999999</v>
      </c>
      <c r="B65" s="1">
        <v>1299100</v>
      </c>
      <c r="C65">
        <v>61.77</v>
      </c>
      <c r="E65" s="5">
        <f t="shared" si="1"/>
        <v>18458143.985263042</v>
      </c>
      <c r="F65" s="5">
        <f t="shared" si="2"/>
        <v>890925.65303272568</v>
      </c>
      <c r="H65" s="1">
        <f t="shared" si="3"/>
        <v>42902.666318068354</v>
      </c>
      <c r="I65" s="5">
        <f t="shared" si="4"/>
        <v>888854.85512169031</v>
      </c>
      <c r="J65">
        <f t="shared" si="5"/>
        <v>889889.65172688721</v>
      </c>
      <c r="K65">
        <f t="shared" si="6"/>
        <v>87.236629334263782</v>
      </c>
      <c r="L65">
        <f t="shared" si="7"/>
        <v>0.31499526462405725</v>
      </c>
      <c r="M65">
        <f t="shared" si="7"/>
        <v>0.41228151747229685</v>
      </c>
    </row>
    <row r="66" spans="1:13">
      <c r="A66">
        <v>9.0999999999999998E-2</v>
      </c>
      <c r="B66">
        <v>934040</v>
      </c>
      <c r="C66">
        <v>63.36</v>
      </c>
      <c r="E66" s="5">
        <f t="shared" si="1"/>
        <v>18458143.985263042</v>
      </c>
      <c r="F66" s="5">
        <f t="shared" si="2"/>
        <v>555302.97552039754</v>
      </c>
      <c r="H66" s="1">
        <f t="shared" si="3"/>
        <v>16690.874090573026</v>
      </c>
      <c r="I66" s="5">
        <f t="shared" si="4"/>
        <v>554800.83987480216</v>
      </c>
      <c r="J66">
        <f t="shared" si="5"/>
        <v>555051.85091457283</v>
      </c>
      <c r="K66">
        <f t="shared" si="6"/>
        <v>88.276808149356157</v>
      </c>
      <c r="L66">
        <f t="shared" ref="L66:M81" si="8">ABS((J66-B66)/B66)</f>
        <v>0.40575151929834608</v>
      </c>
      <c r="M66">
        <f t="shared" si="8"/>
        <v>0.3932577043774646</v>
      </c>
    </row>
    <row r="67" spans="1:13">
      <c r="A67">
        <v>5.6500000000000002E-2</v>
      </c>
      <c r="B67">
        <v>666850</v>
      </c>
      <c r="C67">
        <v>64.92</v>
      </c>
      <c r="E67" s="5">
        <f t="shared" ref="E67:E96" si="9">$P$1</f>
        <v>18458143.985263042</v>
      </c>
      <c r="F67" s="5">
        <f t="shared" ref="F67:F96" si="10">A67*$P$2</f>
        <v>344776.02326266444</v>
      </c>
      <c r="H67" s="1">
        <f t="shared" ref="H67:H96" si="11">E67*F67^2/(E67^2+F67^2)</f>
        <v>6437.7570754439594</v>
      </c>
      <c r="I67" s="5">
        <f t="shared" ref="I67:I96" si="12">E67^2*F67/(E67^2+F67^2)</f>
        <v>344655.77367066999</v>
      </c>
      <c r="J67">
        <f t="shared" ref="J67:J96" si="13">(H67^2+I67^2)^0.5</f>
        <v>344715.89322323177</v>
      </c>
      <c r="K67">
        <f t="shared" ref="K67:K96" si="14">DEGREES(ATAN(I67/H67))</f>
        <v>88.929907898241282</v>
      </c>
      <c r="L67">
        <f t="shared" si="8"/>
        <v>0.48306831637814834</v>
      </c>
      <c r="M67">
        <f t="shared" si="8"/>
        <v>0.36983838413803571</v>
      </c>
    </row>
    <row r="68" spans="1:13">
      <c r="A68">
        <v>3.5349999999999999E-2</v>
      </c>
      <c r="B68">
        <v>471890</v>
      </c>
      <c r="C68">
        <v>66.459999999999994</v>
      </c>
      <c r="E68" s="5">
        <f t="shared" si="9"/>
        <v>18458143.985263042</v>
      </c>
      <c r="F68" s="5">
        <f t="shared" si="10"/>
        <v>215713.84818292366</v>
      </c>
      <c r="H68" s="1">
        <f t="shared" si="11"/>
        <v>2520.627745836372</v>
      </c>
      <c r="I68" s="5">
        <f t="shared" si="12"/>
        <v>215684.39049143935</v>
      </c>
      <c r="J68">
        <f t="shared" si="13"/>
        <v>215699.11883430765</v>
      </c>
      <c r="K68">
        <f t="shared" si="14"/>
        <v>89.330434822586966</v>
      </c>
      <c r="L68">
        <f t="shared" si="8"/>
        <v>0.54290381479940741</v>
      </c>
      <c r="M68">
        <f t="shared" si="8"/>
        <v>0.34412330458301194</v>
      </c>
    </row>
    <row r="69" spans="1:13">
      <c r="A69">
        <v>2.205E-2</v>
      </c>
      <c r="B69">
        <v>331390</v>
      </c>
      <c r="C69">
        <v>67.930000000000007</v>
      </c>
      <c r="E69" s="5">
        <f t="shared" si="9"/>
        <v>18458143.985263042</v>
      </c>
      <c r="F69" s="5">
        <f t="shared" si="10"/>
        <v>134554.18252994248</v>
      </c>
      <c r="H69" s="1">
        <f t="shared" si="11"/>
        <v>980.80641360338882</v>
      </c>
      <c r="I69" s="5">
        <f t="shared" si="12"/>
        <v>134547.03275338272</v>
      </c>
      <c r="J69">
        <f t="shared" si="13"/>
        <v>134550.60759417183</v>
      </c>
      <c r="K69">
        <f t="shared" si="14"/>
        <v>89.582338818714533</v>
      </c>
      <c r="L69">
        <f t="shared" si="8"/>
        <v>0.59398108695442886</v>
      </c>
      <c r="M69">
        <f t="shared" si="8"/>
        <v>0.31874486705011812</v>
      </c>
    </row>
    <row r="70" spans="1:13">
      <c r="A70">
        <v>1.37E-2</v>
      </c>
      <c r="B70">
        <v>230770</v>
      </c>
      <c r="C70">
        <v>69.39</v>
      </c>
      <c r="E70" s="5">
        <f t="shared" si="9"/>
        <v>18458143.985263042</v>
      </c>
      <c r="F70" s="5">
        <f t="shared" si="10"/>
        <v>83600.557853070844</v>
      </c>
      <c r="H70" s="1">
        <f t="shared" si="11"/>
        <v>378.63557197772866</v>
      </c>
      <c r="I70" s="5">
        <f t="shared" si="12"/>
        <v>83598.84293823078</v>
      </c>
      <c r="J70">
        <f t="shared" si="13"/>
        <v>83599.700391253471</v>
      </c>
      <c r="K70">
        <f t="shared" si="14"/>
        <v>89.74049794058304</v>
      </c>
      <c r="L70">
        <f t="shared" si="8"/>
        <v>0.63773583918510446</v>
      </c>
      <c r="M70">
        <f t="shared" si="8"/>
        <v>0.29327709959047471</v>
      </c>
    </row>
    <row r="71" spans="1:13">
      <c r="A71">
        <v>8.5500000000000003E-3</v>
      </c>
      <c r="B71">
        <v>159360</v>
      </c>
      <c r="C71">
        <v>70.81</v>
      </c>
      <c r="E71" s="5">
        <f t="shared" si="9"/>
        <v>18458143.985263042</v>
      </c>
      <c r="F71" s="5">
        <f t="shared" si="10"/>
        <v>52174.070776916473</v>
      </c>
      <c r="H71" s="1">
        <f t="shared" si="11"/>
        <v>147.47484441580457</v>
      </c>
      <c r="I71" s="5">
        <f t="shared" si="12"/>
        <v>52173.653922276244</v>
      </c>
      <c r="J71">
        <f t="shared" si="13"/>
        <v>52173.862349180039</v>
      </c>
      <c r="K71">
        <f t="shared" si="14"/>
        <v>89.838047308734929</v>
      </c>
      <c r="L71">
        <f t="shared" si="8"/>
        <v>0.67260377541930194</v>
      </c>
      <c r="M71">
        <f t="shared" si="8"/>
        <v>0.26871977557880139</v>
      </c>
    </row>
    <row r="72" spans="1:13">
      <c r="A72">
        <v>5.3499999999999997E-3</v>
      </c>
      <c r="B72">
        <v>108980</v>
      </c>
      <c r="C72">
        <v>72.23</v>
      </c>
      <c r="E72" s="5">
        <f t="shared" si="9"/>
        <v>18458143.985263042</v>
      </c>
      <c r="F72" s="5">
        <f t="shared" si="10"/>
        <v>32646.933176199196</v>
      </c>
      <c r="H72" s="1">
        <f t="shared" si="11"/>
        <v>57.74247467450423</v>
      </c>
      <c r="I72" s="5">
        <f t="shared" si="12"/>
        <v>32646.831047040727</v>
      </c>
      <c r="J72">
        <f t="shared" si="13"/>
        <v>32646.882111580027</v>
      </c>
      <c r="K72">
        <f t="shared" si="14"/>
        <v>89.898661017271863</v>
      </c>
      <c r="L72">
        <f t="shared" si="8"/>
        <v>0.70043235353661204</v>
      </c>
      <c r="M72">
        <f t="shared" si="8"/>
        <v>0.24461665536857063</v>
      </c>
    </row>
    <row r="73" spans="1:13">
      <c r="A73">
        <v>3.32E-3</v>
      </c>
      <c r="B73">
        <v>73483</v>
      </c>
      <c r="C73">
        <v>73.650000000000006</v>
      </c>
      <c r="E73" s="5">
        <f t="shared" si="9"/>
        <v>18458143.985263042</v>
      </c>
      <c r="F73" s="5">
        <f t="shared" si="10"/>
        <v>20259.405260744174</v>
      </c>
      <c r="H73" s="1">
        <f t="shared" si="11"/>
        <v>22.236418102918698</v>
      </c>
      <c r="I73" s="5">
        <f t="shared" si="12"/>
        <v>20259.380854357147</v>
      </c>
      <c r="J73">
        <f t="shared" si="13"/>
        <v>20259.393057546982</v>
      </c>
      <c r="K73">
        <f t="shared" si="14"/>
        <v>89.937112964787545</v>
      </c>
      <c r="L73">
        <f t="shared" si="8"/>
        <v>0.72429823146105921</v>
      </c>
      <c r="M73">
        <f t="shared" si="8"/>
        <v>0.22114206333723746</v>
      </c>
    </row>
    <row r="74" spans="1:13">
      <c r="A74">
        <v>2.0699999999999998E-3</v>
      </c>
      <c r="B74">
        <v>48872</v>
      </c>
      <c r="C74">
        <v>75.09</v>
      </c>
      <c r="E74" s="5">
        <f t="shared" si="9"/>
        <v>18458143.985263042</v>
      </c>
      <c r="F74" s="5">
        <f t="shared" si="10"/>
        <v>12631.617135463986</v>
      </c>
      <c r="H74" s="1">
        <f t="shared" si="11"/>
        <v>8.6442968946625545</v>
      </c>
      <c r="I74" s="5">
        <f t="shared" si="12"/>
        <v>12631.611219839488</v>
      </c>
      <c r="J74">
        <f t="shared" si="13"/>
        <v>12631.614177651392</v>
      </c>
      <c r="K74">
        <f t="shared" si="14"/>
        <v>89.960790302758241</v>
      </c>
      <c r="L74">
        <f t="shared" si="8"/>
        <v>0.74153678634695963</v>
      </c>
      <c r="M74">
        <f t="shared" si="8"/>
        <v>0.19803955656889383</v>
      </c>
    </row>
    <row r="75" spans="1:13">
      <c r="A75">
        <v>1.2899999999999999E-3</v>
      </c>
      <c r="B75">
        <v>32376</v>
      </c>
      <c r="C75">
        <v>76.510000000000005</v>
      </c>
      <c r="E75" s="5">
        <f t="shared" si="9"/>
        <v>18458143.985263042</v>
      </c>
      <c r="F75" s="5">
        <f t="shared" si="10"/>
        <v>7871.8773452891519</v>
      </c>
      <c r="H75" s="1">
        <f t="shared" si="11"/>
        <v>3.3571328579085433</v>
      </c>
      <c r="I75" s="5">
        <f t="shared" si="12"/>
        <v>7871.8759135667588</v>
      </c>
      <c r="J75">
        <f t="shared" si="13"/>
        <v>7871.876629427923</v>
      </c>
      <c r="K75">
        <f t="shared" si="14"/>
        <v>89.975564968951048</v>
      </c>
      <c r="L75">
        <f t="shared" si="8"/>
        <v>0.75686074161638484</v>
      </c>
      <c r="M75">
        <f t="shared" si="8"/>
        <v>0.17599745090773811</v>
      </c>
    </row>
    <row r="76" spans="1:13">
      <c r="A76" s="1">
        <v>8.0500000000000005E-4</v>
      </c>
      <c r="B76">
        <v>21466</v>
      </c>
      <c r="C76">
        <v>77.900000000000006</v>
      </c>
      <c r="E76" s="5">
        <f t="shared" si="9"/>
        <v>18458143.985263042</v>
      </c>
      <c r="F76" s="5">
        <f t="shared" si="10"/>
        <v>4912.2955526804399</v>
      </c>
      <c r="H76" s="1">
        <f t="shared" si="11"/>
        <v>1.3073170253234547</v>
      </c>
      <c r="I76" s="5">
        <f t="shared" si="12"/>
        <v>4912.2952047620565</v>
      </c>
      <c r="J76">
        <f t="shared" si="13"/>
        <v>4912.2953787212446</v>
      </c>
      <c r="K76">
        <f t="shared" si="14"/>
        <v>89.984751782385629</v>
      </c>
      <c r="L76">
        <f t="shared" si="8"/>
        <v>0.77115925748992609</v>
      </c>
      <c r="M76">
        <f t="shared" si="8"/>
        <v>0.15513160182780003</v>
      </c>
    </row>
    <row r="77" spans="1:13">
      <c r="A77" s="1">
        <v>5.0000000000000001E-4</v>
      </c>
      <c r="B77">
        <v>14007</v>
      </c>
      <c r="C77" t="s">
        <v>18</v>
      </c>
      <c r="E77" s="5">
        <f t="shared" si="9"/>
        <v>18458143.985263042</v>
      </c>
      <c r="F77" s="5">
        <f t="shared" si="10"/>
        <v>3051.1152501120746</v>
      </c>
      <c r="H77" s="1">
        <f t="shared" si="11"/>
        <v>0.50434670043387908</v>
      </c>
      <c r="I77" s="5">
        <f t="shared" si="12"/>
        <v>3051.1151667440008</v>
      </c>
      <c r="J77">
        <f t="shared" si="13"/>
        <v>3051.1152084280375</v>
      </c>
      <c r="K77">
        <f t="shared" si="14"/>
        <v>89.990529057245041</v>
      </c>
      <c r="L77">
        <f t="shared" si="8"/>
        <v>0.78217211334132675</v>
      </c>
    </row>
    <row r="78" spans="1:13">
      <c r="A78">
        <v>0.2</v>
      </c>
      <c r="B78" s="1">
        <v>1513500</v>
      </c>
      <c r="C78" t="s">
        <v>18</v>
      </c>
      <c r="E78" s="5">
        <f t="shared" si="9"/>
        <v>18458143.985263042</v>
      </c>
      <c r="F78" s="5">
        <f t="shared" si="10"/>
        <v>1220446.1000448298</v>
      </c>
      <c r="H78" s="1">
        <f t="shared" si="11"/>
        <v>80344.224694624121</v>
      </c>
      <c r="I78" s="5">
        <f t="shared" si="12"/>
        <v>1215133.7676798874</v>
      </c>
      <c r="J78">
        <f t="shared" si="13"/>
        <v>1217787.0371282899</v>
      </c>
      <c r="K78">
        <f t="shared" si="14"/>
        <v>86.217129114043516</v>
      </c>
      <c r="L78">
        <f t="shared" si="8"/>
        <v>0.19538352353598287</v>
      </c>
    </row>
    <row r="79" spans="1:13">
      <c r="A79">
        <v>0.12479999999999999</v>
      </c>
      <c r="B79" s="1">
        <v>1171400</v>
      </c>
      <c r="C79">
        <v>67.61</v>
      </c>
      <c r="E79" s="5">
        <f t="shared" si="9"/>
        <v>18458143.985263042</v>
      </c>
      <c r="F79" s="5">
        <f t="shared" si="10"/>
        <v>761558.36642797373</v>
      </c>
      <c r="H79" s="1">
        <f t="shared" si="11"/>
        <v>31367.484831131333</v>
      </c>
      <c r="I79" s="5">
        <f t="shared" si="12"/>
        <v>760264.18590115465</v>
      </c>
      <c r="J79">
        <f t="shared" si="13"/>
        <v>760911.00101692358</v>
      </c>
      <c r="K79">
        <f t="shared" si="14"/>
        <v>87.637392663161663</v>
      </c>
      <c r="L79">
        <f t="shared" si="8"/>
        <v>0.35042598513153184</v>
      </c>
      <c r="M79">
        <f t="shared" si="8"/>
        <v>0.29621938564061029</v>
      </c>
    </row>
    <row r="80" spans="1:13">
      <c r="A80">
        <v>7.7600000000000002E-2</v>
      </c>
      <c r="B80">
        <v>872030</v>
      </c>
      <c r="C80">
        <v>68.39</v>
      </c>
      <c r="E80" s="5">
        <f t="shared" si="9"/>
        <v>18458143.985263042</v>
      </c>
      <c r="F80" s="5">
        <f t="shared" si="10"/>
        <v>473533.08681739395</v>
      </c>
      <c r="H80" s="1">
        <f t="shared" si="11"/>
        <v>12140.229392431496</v>
      </c>
      <c r="I80" s="5">
        <f t="shared" si="12"/>
        <v>473221.63620223681</v>
      </c>
      <c r="J80">
        <f t="shared" si="13"/>
        <v>473377.33589560777</v>
      </c>
      <c r="K80">
        <f t="shared" si="14"/>
        <v>88.530432012990843</v>
      </c>
      <c r="L80">
        <f t="shared" si="8"/>
        <v>0.45715475855692145</v>
      </c>
      <c r="M80">
        <f t="shared" si="8"/>
        <v>0.29449381507516953</v>
      </c>
    </row>
    <row r="81" spans="1:13">
      <c r="A81">
        <v>4.8399999999999999E-2</v>
      </c>
      <c r="B81">
        <v>627980</v>
      </c>
      <c r="C81">
        <v>68.53</v>
      </c>
      <c r="E81" s="5">
        <f t="shared" si="9"/>
        <v>18458143.985263042</v>
      </c>
      <c r="F81" s="5">
        <f t="shared" si="10"/>
        <v>295347.95621084882</v>
      </c>
      <c r="H81" s="1">
        <f t="shared" si="11"/>
        <v>4724.6401029419549</v>
      </c>
      <c r="I81" s="5">
        <f t="shared" si="12"/>
        <v>295272.35745079198</v>
      </c>
      <c r="J81">
        <f t="shared" si="13"/>
        <v>295310.15441168053</v>
      </c>
      <c r="K81">
        <f t="shared" si="14"/>
        <v>89.083290962818708</v>
      </c>
      <c r="L81">
        <f t="shared" si="8"/>
        <v>0.52974592437389645</v>
      </c>
      <c r="M81">
        <f t="shared" si="8"/>
        <v>0.29991669287638562</v>
      </c>
    </row>
    <row r="82" spans="1:13">
      <c r="A82">
        <v>3.0120000000000001E-2</v>
      </c>
      <c r="B82">
        <v>442520</v>
      </c>
      <c r="C82">
        <v>69.31</v>
      </c>
      <c r="E82" s="5">
        <f t="shared" si="9"/>
        <v>18458143.985263042</v>
      </c>
      <c r="F82" s="5">
        <f t="shared" si="10"/>
        <v>183799.18266675138</v>
      </c>
      <c r="H82" s="1">
        <f t="shared" si="11"/>
        <v>1830.0209526582157</v>
      </c>
      <c r="I82" s="5">
        <f t="shared" si="12"/>
        <v>183780.96001361628</v>
      </c>
      <c r="J82">
        <f t="shared" si="13"/>
        <v>183790.07111433847</v>
      </c>
      <c r="K82">
        <f t="shared" si="14"/>
        <v>89.429489258924136</v>
      </c>
      <c r="L82">
        <f t="shared" ref="L82:M101" si="15">ABS((J82-B82)/B82)</f>
        <v>0.58467397831885914</v>
      </c>
      <c r="M82">
        <f t="shared" si="15"/>
        <v>0.29028263250503727</v>
      </c>
    </row>
    <row r="83" spans="1:13">
      <c r="A83">
        <v>1.8759999999999999E-2</v>
      </c>
      <c r="B83">
        <v>308240</v>
      </c>
      <c r="C83">
        <v>70.48</v>
      </c>
      <c r="E83" s="5">
        <f t="shared" si="9"/>
        <v>18458143.985263042</v>
      </c>
      <c r="F83" s="5">
        <f t="shared" si="10"/>
        <v>114477.84418420502</v>
      </c>
      <c r="H83" s="1">
        <f t="shared" si="11"/>
        <v>709.96697972586651</v>
      </c>
      <c r="I83" s="5">
        <f t="shared" si="12"/>
        <v>114473.44095225786</v>
      </c>
      <c r="J83">
        <f t="shared" si="13"/>
        <v>114475.6425470605</v>
      </c>
      <c r="K83">
        <f t="shared" si="14"/>
        <v>89.644654780680099</v>
      </c>
      <c r="L83">
        <f t="shared" si="15"/>
        <v>0.62861522661867208</v>
      </c>
      <c r="M83">
        <f t="shared" si="15"/>
        <v>0.27191621425482543</v>
      </c>
    </row>
    <row r="84" spans="1:13">
      <c r="A84">
        <v>1.1679999999999999E-2</v>
      </c>
      <c r="B84">
        <v>212850</v>
      </c>
      <c r="C84">
        <v>71.61</v>
      </c>
      <c r="E84" s="5">
        <f t="shared" si="9"/>
        <v>18458143.985263042</v>
      </c>
      <c r="F84" s="5">
        <f t="shared" si="10"/>
        <v>71274.052242618054</v>
      </c>
      <c r="H84" s="1">
        <f t="shared" si="11"/>
        <v>275.21265323346739</v>
      </c>
      <c r="I84" s="5">
        <f t="shared" si="12"/>
        <v>71272.989539832764</v>
      </c>
      <c r="J84">
        <f t="shared" si="13"/>
        <v>71273.52088924477</v>
      </c>
      <c r="K84">
        <f t="shared" si="14"/>
        <v>89.778759874811456</v>
      </c>
      <c r="L84">
        <f t="shared" si="15"/>
        <v>0.66514671886659726</v>
      </c>
      <c r="M84">
        <f t="shared" si="15"/>
        <v>0.25371819403451273</v>
      </c>
    </row>
    <row r="85" spans="1:13">
      <c r="A85">
        <v>7.28E-3</v>
      </c>
      <c r="B85">
        <v>145850</v>
      </c>
      <c r="C85">
        <v>72.77</v>
      </c>
      <c r="E85" s="5">
        <f t="shared" si="9"/>
        <v>18458143.985263042</v>
      </c>
      <c r="F85" s="5">
        <f t="shared" si="10"/>
        <v>44424.238041631805</v>
      </c>
      <c r="H85" s="1">
        <f t="shared" si="11"/>
        <v>106.91765627702155</v>
      </c>
      <c r="I85" s="5">
        <f t="shared" si="12"/>
        <v>44423.980716983286</v>
      </c>
      <c r="J85">
        <f t="shared" si="13"/>
        <v>44424.109379121226</v>
      </c>
      <c r="K85">
        <f t="shared" si="14"/>
        <v>89.862103338485596</v>
      </c>
      <c r="L85">
        <f t="shared" si="15"/>
        <v>0.69541234570365984</v>
      </c>
      <c r="M85">
        <f t="shared" si="15"/>
        <v>0.23487842982665386</v>
      </c>
    </row>
    <row r="86" spans="1:13">
      <c r="A86">
        <v>4.5199999999999997E-3</v>
      </c>
      <c r="B86">
        <v>99273</v>
      </c>
      <c r="C86">
        <v>73.94</v>
      </c>
      <c r="E86" s="5">
        <f t="shared" si="9"/>
        <v>18458143.985263042</v>
      </c>
      <c r="F86" s="5">
        <f t="shared" si="10"/>
        <v>27582.08186101315</v>
      </c>
      <c r="H86" s="1">
        <f t="shared" si="11"/>
        <v>41.215928407454193</v>
      </c>
      <c r="I86" s="5">
        <f t="shared" si="12"/>
        <v>27582.020271878715</v>
      </c>
      <c r="J86">
        <f t="shared" si="13"/>
        <v>27582.051066428743</v>
      </c>
      <c r="K86">
        <f t="shared" si="14"/>
        <v>89.914382740441553</v>
      </c>
      <c r="L86">
        <f t="shared" si="15"/>
        <v>0.72215958955175386</v>
      </c>
      <c r="M86">
        <f t="shared" si="15"/>
        <v>0.21604520882393233</v>
      </c>
    </row>
    <row r="87" spans="1:13">
      <c r="A87">
        <v>2.8300000000000001E-3</v>
      </c>
      <c r="B87">
        <v>67127</v>
      </c>
      <c r="C87">
        <v>75.11</v>
      </c>
      <c r="E87" s="5">
        <f t="shared" si="9"/>
        <v>18458143.985263042</v>
      </c>
      <c r="F87" s="5">
        <f t="shared" si="10"/>
        <v>17269.312315634343</v>
      </c>
      <c r="H87" s="1">
        <f t="shared" si="11"/>
        <v>16.157035455081633</v>
      </c>
      <c r="I87" s="5">
        <f t="shared" si="12"/>
        <v>17269.297199223311</v>
      </c>
      <c r="J87">
        <f t="shared" si="13"/>
        <v>17269.304757427173</v>
      </c>
      <c r="K87">
        <f t="shared" si="14"/>
        <v>89.946394479159608</v>
      </c>
      <c r="L87">
        <f t="shared" si="15"/>
        <v>0.742736830821768</v>
      </c>
      <c r="M87">
        <f t="shared" si="15"/>
        <v>0.19752888402555729</v>
      </c>
    </row>
    <row r="88" spans="1:13">
      <c r="A88">
        <v>1.7600000000000001E-3</v>
      </c>
      <c r="B88">
        <v>45095</v>
      </c>
      <c r="C88">
        <v>76.3</v>
      </c>
      <c r="E88" s="5">
        <f t="shared" si="9"/>
        <v>18458143.985263042</v>
      </c>
      <c r="F88" s="5">
        <f t="shared" si="10"/>
        <v>10739.925680394503</v>
      </c>
      <c r="H88" s="1">
        <f t="shared" si="11"/>
        <v>6.2490554121683424</v>
      </c>
      <c r="I88" s="5">
        <f t="shared" si="12"/>
        <v>10739.922044363126</v>
      </c>
      <c r="J88">
        <f t="shared" si="13"/>
        <v>10739.92386237866</v>
      </c>
      <c r="K88">
        <f t="shared" si="14"/>
        <v>89.966662284961103</v>
      </c>
      <c r="L88">
        <f t="shared" si="15"/>
        <v>0.76183781212155099</v>
      </c>
      <c r="M88">
        <f t="shared" si="15"/>
        <v>0.17911746113972615</v>
      </c>
    </row>
    <row r="89" spans="1:13">
      <c r="A89">
        <v>1.1000000000000001E-3</v>
      </c>
      <c r="B89">
        <v>30108</v>
      </c>
      <c r="C89">
        <v>77.48</v>
      </c>
      <c r="E89" s="5">
        <f t="shared" si="9"/>
        <v>18458143.985263042</v>
      </c>
      <c r="F89" s="5">
        <f t="shared" si="10"/>
        <v>6712.4535502465642</v>
      </c>
      <c r="H89" s="1">
        <f t="shared" si="11"/>
        <v>2.4410377739779774</v>
      </c>
      <c r="I89" s="5">
        <f t="shared" si="12"/>
        <v>6712.4526625434073</v>
      </c>
      <c r="J89">
        <f t="shared" si="13"/>
        <v>6712.4531063949707</v>
      </c>
      <c r="K89">
        <f t="shared" si="14"/>
        <v>89.979163926667823</v>
      </c>
      <c r="L89">
        <f t="shared" si="15"/>
        <v>0.77705416811495387</v>
      </c>
      <c r="M89">
        <f t="shared" si="15"/>
        <v>0.16132116580624442</v>
      </c>
    </row>
    <row r="90" spans="1:13">
      <c r="A90" s="1">
        <v>6.8400000000000004E-4</v>
      </c>
      <c r="B90">
        <v>19955</v>
      </c>
      <c r="C90">
        <v>78.69</v>
      </c>
      <c r="E90" s="5">
        <f t="shared" si="9"/>
        <v>18458143.985263042</v>
      </c>
      <c r="F90" s="5">
        <f t="shared" si="10"/>
        <v>4173.9256621533177</v>
      </c>
      <c r="H90" s="1">
        <f t="shared" si="11"/>
        <v>0.94384649703920287</v>
      </c>
      <c r="I90" s="5">
        <f t="shared" si="12"/>
        <v>4173.9254487220478</v>
      </c>
      <c r="J90">
        <f t="shared" si="13"/>
        <v>4173.9255554376814</v>
      </c>
      <c r="K90">
        <f t="shared" si="14"/>
        <v>89.98704375041406</v>
      </c>
      <c r="L90">
        <f t="shared" si="15"/>
        <v>0.79083309669568125</v>
      </c>
      <c r="M90">
        <f t="shared" si="15"/>
        <v>0.14356390583827758</v>
      </c>
    </row>
    <row r="91" spans="1:13">
      <c r="A91" s="1">
        <v>4.28E-4</v>
      </c>
      <c r="B91">
        <v>13115</v>
      </c>
      <c r="C91">
        <v>79.92</v>
      </c>
      <c r="E91" s="5">
        <f t="shared" si="9"/>
        <v>18458143.985263042</v>
      </c>
      <c r="F91" s="5">
        <f t="shared" si="10"/>
        <v>2611.7546540959356</v>
      </c>
      <c r="H91" s="1">
        <f t="shared" si="11"/>
        <v>0.36955298658784186</v>
      </c>
      <c r="I91" s="5">
        <f t="shared" si="12"/>
        <v>2611.7546018056441</v>
      </c>
      <c r="J91">
        <f t="shared" si="13"/>
        <v>2611.7546279507897</v>
      </c>
      <c r="K91">
        <f t="shared" si="14"/>
        <v>89.991892872982021</v>
      </c>
      <c r="L91">
        <f t="shared" si="15"/>
        <v>0.80085744354168587</v>
      </c>
      <c r="M91">
        <f t="shared" si="15"/>
        <v>0.12602468559787311</v>
      </c>
    </row>
    <row r="92" spans="1:13">
      <c r="A92" s="1">
        <v>2.656E-4</v>
      </c>
      <c r="B92">
        <v>8510.9</v>
      </c>
      <c r="C92">
        <v>81.150000000000006</v>
      </c>
      <c r="E92" s="5">
        <f t="shared" si="9"/>
        <v>18458143.985263042</v>
      </c>
      <c r="F92" s="5">
        <f t="shared" si="10"/>
        <v>1620.7524208595339</v>
      </c>
      <c r="H92" s="1">
        <f t="shared" si="11"/>
        <v>0.14231324620537381</v>
      </c>
      <c r="I92" s="5">
        <f t="shared" si="12"/>
        <v>1620.7524083634487</v>
      </c>
      <c r="J92">
        <f t="shared" si="13"/>
        <v>1620.7524146114913</v>
      </c>
      <c r="K92">
        <f t="shared" si="14"/>
        <v>89.994969035175686</v>
      </c>
      <c r="L92">
        <f t="shared" si="15"/>
        <v>0.80956744708415196</v>
      </c>
      <c r="M92">
        <f t="shared" si="15"/>
        <v>0.1089953054242228</v>
      </c>
    </row>
    <row r="93" spans="1:13">
      <c r="A93" s="1">
        <v>1.6559999999999999E-4</v>
      </c>
      <c r="B93">
        <v>5457.5</v>
      </c>
      <c r="C93">
        <v>82.42</v>
      </c>
      <c r="E93" s="5">
        <f t="shared" si="9"/>
        <v>18458143.985263042</v>
      </c>
      <c r="F93" s="5">
        <f t="shared" si="10"/>
        <v>1010.529370837119</v>
      </c>
      <c r="H93" s="1">
        <f t="shared" si="11"/>
        <v>5.5323525869072826E-2</v>
      </c>
      <c r="I93" s="5">
        <f t="shared" si="12"/>
        <v>1010.5293678083178</v>
      </c>
      <c r="J93">
        <f t="shared" si="13"/>
        <v>1010.5293693227185</v>
      </c>
      <c r="K93">
        <f t="shared" si="14"/>
        <v>89.996863223734124</v>
      </c>
      <c r="L93">
        <f t="shared" si="15"/>
        <v>0.8148365791437987</v>
      </c>
      <c r="M93">
        <f t="shared" si="15"/>
        <v>9.1929910503932566E-2</v>
      </c>
    </row>
    <row r="94" spans="1:13">
      <c r="A94" s="1">
        <v>1.032E-4</v>
      </c>
      <c r="B94">
        <v>3485.4</v>
      </c>
      <c r="C94">
        <v>83.71</v>
      </c>
      <c r="E94" s="5">
        <f t="shared" si="9"/>
        <v>18458143.985263042</v>
      </c>
      <c r="F94" s="5">
        <f t="shared" si="10"/>
        <v>629.75018762313221</v>
      </c>
      <c r="H94" s="1">
        <f t="shared" si="11"/>
        <v>2.148565417337572E-2</v>
      </c>
      <c r="I94" s="5">
        <f t="shared" si="12"/>
        <v>629.75018689009016</v>
      </c>
      <c r="J94">
        <f t="shared" si="13"/>
        <v>629.75018725661118</v>
      </c>
      <c r="K94">
        <f t="shared" si="14"/>
        <v>89.998045197398326</v>
      </c>
      <c r="L94">
        <f t="shared" si="15"/>
        <v>0.81931767164267766</v>
      </c>
      <c r="M94">
        <f t="shared" si="15"/>
        <v>7.5117013467905072E-2</v>
      </c>
    </row>
    <row r="95" spans="1:13">
      <c r="A95" s="1">
        <v>6.4399999999999993E-5</v>
      </c>
      <c r="B95">
        <v>2226.6</v>
      </c>
      <c r="C95">
        <v>84.98</v>
      </c>
      <c r="E95" s="5">
        <f t="shared" si="9"/>
        <v>18458143.985263042</v>
      </c>
      <c r="F95" s="5">
        <f t="shared" si="10"/>
        <v>392.98364421443517</v>
      </c>
      <c r="H95" s="1">
        <f t="shared" si="11"/>
        <v>8.3668295508668444E-3</v>
      </c>
      <c r="I95" s="5">
        <f t="shared" si="12"/>
        <v>392.98364403630097</v>
      </c>
      <c r="J95">
        <f t="shared" si="13"/>
        <v>392.98364412536807</v>
      </c>
      <c r="K95">
        <f t="shared" si="14"/>
        <v>89.998780142562239</v>
      </c>
      <c r="L95">
        <f t="shared" si="15"/>
        <v>0.82350505518487016</v>
      </c>
      <c r="M95">
        <f t="shared" si="15"/>
        <v>5.9058368352109147E-2</v>
      </c>
    </row>
    <row r="96" spans="1:13">
      <c r="A96" s="1">
        <v>4.0000000000000003E-5</v>
      </c>
      <c r="B96">
        <v>1402.6</v>
      </c>
      <c r="C96">
        <v>86.21</v>
      </c>
      <c r="E96" s="5">
        <f t="shared" si="9"/>
        <v>18458143.985263042</v>
      </c>
      <c r="F96" s="5">
        <f t="shared" si="10"/>
        <v>244.08922000896598</v>
      </c>
      <c r="H96" s="1">
        <f t="shared" si="11"/>
        <v>3.2278189704086613E-3</v>
      </c>
      <c r="I96" s="5">
        <f t="shared" si="12"/>
        <v>244.08921996628152</v>
      </c>
      <c r="J96">
        <f t="shared" si="13"/>
        <v>244.08921998762375</v>
      </c>
      <c r="K96">
        <f t="shared" si="14"/>
        <v>89.999242324572748</v>
      </c>
      <c r="L96">
        <f t="shared" si="15"/>
        <v>0.82597374876114094</v>
      </c>
      <c r="M96">
        <f t="shared" si="15"/>
        <v>4.3953628634413114E-2</v>
      </c>
    </row>
  </sheetData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96"/>
  <sheetViews>
    <sheetView zoomScale="70" zoomScaleNormal="70" workbookViewId="0">
      <selection activeCell="S10" sqref="S10"/>
    </sheetView>
  </sheetViews>
  <sheetFormatPr defaultRowHeight="14.4"/>
  <cols>
    <col min="16" max="16" width="13.77734375" customWidth="1"/>
    <col min="19" max="19" width="10.109375" bestFit="1" customWidth="1"/>
  </cols>
  <sheetData>
    <row r="1" spans="1:23">
      <c r="A1" t="s">
        <v>19</v>
      </c>
      <c r="B1" t="s">
        <v>20</v>
      </c>
      <c r="C1" t="s">
        <v>21</v>
      </c>
      <c r="E1" t="s">
        <v>0</v>
      </c>
      <c r="F1" t="s">
        <v>1</v>
      </c>
      <c r="H1" t="s">
        <v>27</v>
      </c>
      <c r="I1" t="s">
        <v>28</v>
      </c>
      <c r="J1" t="s">
        <v>25</v>
      </c>
      <c r="K1" t="s">
        <v>24</v>
      </c>
      <c r="L1" t="s">
        <v>30</v>
      </c>
      <c r="M1" t="s">
        <v>31</v>
      </c>
      <c r="O1" t="s">
        <v>42</v>
      </c>
      <c r="P1" s="5">
        <f>10^Q1</f>
        <v>18667028.794836946</v>
      </c>
      <c r="Q1">
        <v>7.2710751973976411</v>
      </c>
      <c r="R1" s="5"/>
      <c r="S1" s="4">
        <f>P1/10^6</f>
        <v>18.667028794836945</v>
      </c>
      <c r="T1" s="8" t="s">
        <v>44</v>
      </c>
    </row>
    <row r="2" spans="1:23">
      <c r="A2">
        <v>30000</v>
      </c>
      <c r="B2" s="1">
        <v>210370000</v>
      </c>
      <c r="C2">
        <v>18.760000000000002</v>
      </c>
      <c r="E2" s="5">
        <f>$P$1</f>
        <v>18667028.794836946</v>
      </c>
      <c r="F2" s="5">
        <f>A2*$P$2</f>
        <v>295381067517.06006</v>
      </c>
      <c r="H2" s="1">
        <f>E2*F2^2/(E2^2+F2^2)</f>
        <v>18667028.720284779</v>
      </c>
      <c r="I2" s="5">
        <f>E2^2*F2/(E2^2+F2^2)</f>
        <v>1179.6895636023748</v>
      </c>
      <c r="J2">
        <f>(H2^2+I2^2)^0.5</f>
        <v>18667028.75756086</v>
      </c>
      <c r="K2">
        <f>DEGREES(ATAN(I2/H2))</f>
        <v>3.6208886830829882E-3</v>
      </c>
      <c r="L2">
        <f t="shared" ref="L2:M33" si="0">ABS((J2-B2)/B2)</f>
        <v>0.91126572820477802</v>
      </c>
      <c r="M2">
        <f t="shared" si="0"/>
        <v>0.99980698887616826</v>
      </c>
      <c r="O2" t="s">
        <v>43</v>
      </c>
      <c r="P2" s="5">
        <f>10^Q2</f>
        <v>9846035.5839020014</v>
      </c>
      <c r="Q2">
        <v>6.9932614009943599</v>
      </c>
      <c r="R2" s="5"/>
      <c r="S2" s="4">
        <f>P2/10^6</f>
        <v>9.8460355839020011</v>
      </c>
      <c r="T2" s="8" t="s">
        <v>45</v>
      </c>
    </row>
    <row r="3" spans="1:23">
      <c r="A3">
        <v>18720</v>
      </c>
      <c r="B3" s="1">
        <v>189020000</v>
      </c>
      <c r="C3">
        <v>19.97</v>
      </c>
      <c r="E3" s="5">
        <f t="shared" ref="E3:E66" si="1">$P$1</f>
        <v>18667028.794836946</v>
      </c>
      <c r="F3" s="5">
        <f t="shared" ref="F3:F66" si="2">A3*$P$2</f>
        <v>184317786130.64548</v>
      </c>
      <c r="H3" s="1">
        <f t="shared" ref="H3:H66" si="3">E3*F3^2/(E3^2+F3^2)</f>
        <v>18667028.603371192</v>
      </c>
      <c r="I3" s="5">
        <f t="shared" ref="I3:I66" si="4">E3^2*F3/(E3^2+F3^2)</f>
        <v>1890.5281349580994</v>
      </c>
      <c r="J3">
        <f t="shared" ref="J3:J66" si="5">(H3^2+I3^2)^0.5</f>
        <v>18667028.699104067</v>
      </c>
      <c r="K3">
        <f t="shared" ref="K3:K66" si="6">DEGREES(ATAN(I3/H3))</f>
        <v>5.8027062107750844E-3</v>
      </c>
      <c r="L3">
        <f t="shared" si="0"/>
        <v>0.90124310285099951</v>
      </c>
      <c r="M3">
        <f t="shared" si="0"/>
        <v>0.9997094288327103</v>
      </c>
      <c r="P3" s="5"/>
      <c r="R3" s="5"/>
      <c r="T3" s="8"/>
    </row>
    <row r="4" spans="1:23">
      <c r="A4">
        <v>11640</v>
      </c>
      <c r="B4" s="1">
        <v>169460000</v>
      </c>
      <c r="C4">
        <v>20.92</v>
      </c>
      <c r="E4" s="5">
        <f t="shared" si="1"/>
        <v>18667028.794836946</v>
      </c>
      <c r="F4" s="5">
        <f t="shared" si="2"/>
        <v>114607854196.61929</v>
      </c>
      <c r="H4" s="1">
        <f t="shared" si="3"/>
        <v>18667028.299618497</v>
      </c>
      <c r="I4" s="5">
        <f t="shared" si="4"/>
        <v>3040.4369510767219</v>
      </c>
      <c r="J4">
        <f t="shared" si="5"/>
        <v>18667028.547227722</v>
      </c>
      <c r="K4">
        <f t="shared" si="6"/>
        <v>9.3321872574323988E-3</v>
      </c>
      <c r="L4">
        <f t="shared" si="0"/>
        <v>0.88984404256327332</v>
      </c>
      <c r="M4">
        <f t="shared" si="0"/>
        <v>0.99955391074295263</v>
      </c>
      <c r="P4" s="5"/>
      <c r="R4" s="5"/>
      <c r="T4" s="8"/>
      <c r="W4" s="1"/>
    </row>
    <row r="5" spans="1:23">
      <c r="A5">
        <v>7260</v>
      </c>
      <c r="B5" s="1">
        <v>151270000</v>
      </c>
      <c r="C5">
        <v>21.95</v>
      </c>
      <c r="E5" s="5">
        <f t="shared" si="1"/>
        <v>18667028.794836946</v>
      </c>
      <c r="F5" s="5">
        <f t="shared" si="2"/>
        <v>71482218339.128525</v>
      </c>
      <c r="H5" s="1">
        <f t="shared" si="3"/>
        <v>18667027.521833677</v>
      </c>
      <c r="I5" s="5">
        <f t="shared" si="4"/>
        <v>4874.7499498534899</v>
      </c>
      <c r="J5">
        <f t="shared" si="5"/>
        <v>18667028.158335302</v>
      </c>
      <c r="K5">
        <f t="shared" si="6"/>
        <v>1.4962349609893257E-2</v>
      </c>
      <c r="L5">
        <f t="shared" si="0"/>
        <v>0.87659794963750048</v>
      </c>
      <c r="M5">
        <f t="shared" si="0"/>
        <v>0.99931834398132613</v>
      </c>
      <c r="P5" s="5"/>
      <c r="R5" s="5"/>
      <c r="T5" s="8"/>
    </row>
    <row r="6" spans="1:23">
      <c r="A6">
        <v>4518</v>
      </c>
      <c r="B6" s="1">
        <v>134340000</v>
      </c>
      <c r="C6">
        <v>23.03</v>
      </c>
      <c r="E6" s="5">
        <f t="shared" si="1"/>
        <v>18667028.794836946</v>
      </c>
      <c r="F6" s="5">
        <f t="shared" si="2"/>
        <v>44484388768.069244</v>
      </c>
      <c r="H6" s="1">
        <f t="shared" si="3"/>
        <v>18667025.507757045</v>
      </c>
      <c r="I6" s="5">
        <f t="shared" si="4"/>
        <v>7833.2626864680797</v>
      </c>
      <c r="J6">
        <f t="shared" si="5"/>
        <v>18667027.151296921</v>
      </c>
      <c r="K6">
        <f t="shared" si="6"/>
        <v>2.4043084165797153E-2</v>
      </c>
      <c r="L6">
        <f t="shared" si="0"/>
        <v>0.86104639607490763</v>
      </c>
      <c r="M6">
        <f t="shared" si="0"/>
        <v>0.99895601024030412</v>
      </c>
      <c r="P6" s="5"/>
      <c r="R6" s="5"/>
      <c r="T6" s="8"/>
    </row>
    <row r="7" spans="1:23">
      <c r="A7">
        <v>2814</v>
      </c>
      <c r="B7" s="1">
        <v>118530000</v>
      </c>
      <c r="C7">
        <v>24.18</v>
      </c>
      <c r="E7" s="5">
        <f t="shared" si="1"/>
        <v>18667028.794836946</v>
      </c>
      <c r="F7" s="5">
        <f t="shared" si="2"/>
        <v>27706744133.100231</v>
      </c>
      <c r="H7" s="1">
        <f t="shared" si="3"/>
        <v>18667020.321501363</v>
      </c>
      <c r="I7" s="5">
        <f t="shared" si="4"/>
        <v>12576.642141036797</v>
      </c>
      <c r="J7">
        <f t="shared" si="5"/>
        <v>18667024.558168676</v>
      </c>
      <c r="K7">
        <f t="shared" si="6"/>
        <v>3.8602218976959327E-2</v>
      </c>
      <c r="L7">
        <f t="shared" si="0"/>
        <v>0.84251223691750043</v>
      </c>
      <c r="M7">
        <f t="shared" si="0"/>
        <v>0.99840354760227634</v>
      </c>
      <c r="P7" s="5"/>
      <c r="R7" s="5"/>
      <c r="T7" s="8"/>
    </row>
    <row r="8" spans="1:23">
      <c r="A8">
        <v>1752</v>
      </c>
      <c r="B8" s="1">
        <v>104340000</v>
      </c>
      <c r="C8">
        <v>25.36</v>
      </c>
      <c r="E8" s="5">
        <f t="shared" si="1"/>
        <v>18667028.794836946</v>
      </c>
      <c r="F8" s="5">
        <f t="shared" si="2"/>
        <v>17250254342.996307</v>
      </c>
      <c r="H8" s="1">
        <f t="shared" si="3"/>
        <v>18667006.935646292</v>
      </c>
      <c r="I8" s="5">
        <f t="shared" si="4"/>
        <v>20200.140186489822</v>
      </c>
      <c r="J8">
        <f t="shared" si="5"/>
        <v>18667017.865238421</v>
      </c>
      <c r="K8">
        <f t="shared" si="6"/>
        <v>6.2001494427100484E-2</v>
      </c>
      <c r="L8">
        <f t="shared" si="0"/>
        <v>0.82109432753269673</v>
      </c>
      <c r="M8">
        <f t="shared" si="0"/>
        <v>0.99755514611880514</v>
      </c>
      <c r="P8" s="5"/>
      <c r="R8" s="1"/>
      <c r="T8" s="1"/>
    </row>
    <row r="9" spans="1:23">
      <c r="A9">
        <v>1092</v>
      </c>
      <c r="B9" s="1">
        <v>90930000</v>
      </c>
      <c r="C9">
        <v>26.32</v>
      </c>
      <c r="E9" s="5">
        <f t="shared" si="1"/>
        <v>18667028.794836946</v>
      </c>
      <c r="F9" s="5">
        <f t="shared" si="2"/>
        <v>10751870857.620985</v>
      </c>
      <c r="H9" s="1">
        <f t="shared" si="3"/>
        <v>18666972.527520303</v>
      </c>
      <c r="I9" s="5">
        <f t="shared" si="4"/>
        <v>32408.956385173053</v>
      </c>
      <c r="J9">
        <f t="shared" si="5"/>
        <v>18667000.661157422</v>
      </c>
      <c r="K9">
        <f t="shared" si="6"/>
        <v>9.9474864005398192E-2</v>
      </c>
      <c r="L9">
        <f t="shared" si="0"/>
        <v>0.79471020937911108</v>
      </c>
      <c r="M9">
        <f t="shared" si="0"/>
        <v>0.99622055987821434</v>
      </c>
      <c r="P9" s="5"/>
      <c r="R9" s="1"/>
      <c r="T9" s="1"/>
    </row>
    <row r="10" spans="1:23">
      <c r="A10">
        <v>678</v>
      </c>
      <c r="B10" s="1">
        <v>79129000</v>
      </c>
      <c r="C10">
        <v>27.48</v>
      </c>
      <c r="E10" s="5">
        <f t="shared" si="1"/>
        <v>18667028.794836946</v>
      </c>
      <c r="F10" s="5">
        <f t="shared" si="2"/>
        <v>6675612125.8855572</v>
      </c>
      <c r="H10" s="1">
        <f t="shared" si="3"/>
        <v>18666882.832769364</v>
      </c>
      <c r="I10" s="5">
        <f t="shared" si="4"/>
        <v>52198.245311163686</v>
      </c>
      <c r="J10">
        <f t="shared" si="5"/>
        <v>18666955.813660491</v>
      </c>
      <c r="K10">
        <f t="shared" si="6"/>
        <v>0.16021589603254402</v>
      </c>
      <c r="L10">
        <f t="shared" si="0"/>
        <v>0.76409463264213517</v>
      </c>
      <c r="M10">
        <f t="shared" si="0"/>
        <v>0.99416972721861196</v>
      </c>
      <c r="P10" s="5"/>
      <c r="R10" s="1"/>
      <c r="S10" t="s">
        <v>38</v>
      </c>
      <c r="T10" s="1"/>
    </row>
    <row r="11" spans="1:23">
      <c r="A11">
        <v>424.2</v>
      </c>
      <c r="B11" s="1">
        <v>68318000</v>
      </c>
      <c r="C11">
        <v>28.73</v>
      </c>
      <c r="E11" s="5">
        <f t="shared" si="1"/>
        <v>18667028.794836946</v>
      </c>
      <c r="F11" s="5">
        <f t="shared" si="2"/>
        <v>4176688294.6912289</v>
      </c>
      <c r="H11" s="1">
        <f t="shared" si="3"/>
        <v>18666655.928834256</v>
      </c>
      <c r="I11" s="5">
        <f t="shared" si="4"/>
        <v>83427.58164878159</v>
      </c>
      <c r="J11">
        <f t="shared" si="5"/>
        <v>18666842.360904612</v>
      </c>
      <c r="K11">
        <f t="shared" si="6"/>
        <v>0.25607245962782904</v>
      </c>
      <c r="L11">
        <f t="shared" si="0"/>
        <v>0.72676538597580997</v>
      </c>
      <c r="M11">
        <f t="shared" si="0"/>
        <v>0.99108693144351445</v>
      </c>
    </row>
    <row r="12" spans="1:23">
      <c r="A12">
        <v>264.60000000000002</v>
      </c>
      <c r="B12" s="1">
        <v>58653000</v>
      </c>
      <c r="C12">
        <v>29.89</v>
      </c>
      <c r="E12" s="5">
        <f t="shared" si="1"/>
        <v>18667028.794836946</v>
      </c>
      <c r="F12" s="5">
        <f t="shared" si="2"/>
        <v>2605261015.5004697</v>
      </c>
      <c r="H12" s="1">
        <f t="shared" si="3"/>
        <v>18666070.496322729</v>
      </c>
      <c r="I12" s="5">
        <f t="shared" si="4"/>
        <v>133744.78540468912</v>
      </c>
      <c r="J12">
        <f t="shared" si="5"/>
        <v>18666549.639430229</v>
      </c>
      <c r="K12">
        <f t="shared" si="6"/>
        <v>0.41052457204891007</v>
      </c>
      <c r="L12">
        <f t="shared" si="0"/>
        <v>0.6817460378935396</v>
      </c>
      <c r="M12">
        <f t="shared" si="0"/>
        <v>0.98626548772000966</v>
      </c>
      <c r="O12" t="s">
        <v>29</v>
      </c>
      <c r="P12" s="4">
        <f>SUM(L2:L96)+SUM(M2:M96)</f>
        <v>103.07668521752971</v>
      </c>
    </row>
    <row r="13" spans="1:23">
      <c r="A13">
        <v>164.4</v>
      </c>
      <c r="B13" s="1">
        <v>49954000</v>
      </c>
      <c r="C13">
        <v>31.2</v>
      </c>
      <c r="E13" s="5">
        <f t="shared" si="1"/>
        <v>18667028.794836946</v>
      </c>
      <c r="F13" s="5">
        <f t="shared" si="2"/>
        <v>1618688249.993489</v>
      </c>
      <c r="H13" s="1">
        <f t="shared" si="3"/>
        <v>18664546.568323441</v>
      </c>
      <c r="I13" s="5">
        <f t="shared" si="4"/>
        <v>215243.19351479213</v>
      </c>
      <c r="J13">
        <f t="shared" si="5"/>
        <v>18665787.64031855</v>
      </c>
      <c r="K13">
        <f t="shared" si="6"/>
        <v>0.66071682205733495</v>
      </c>
      <c r="L13">
        <f t="shared" si="0"/>
        <v>0.62634048043562973</v>
      </c>
      <c r="M13">
        <f t="shared" si="0"/>
        <v>0.97882317878021363</v>
      </c>
    </row>
    <row r="14" spans="1:23">
      <c r="A14">
        <v>102.6</v>
      </c>
      <c r="B14" s="1">
        <v>42395000</v>
      </c>
      <c r="C14">
        <v>32.61</v>
      </c>
      <c r="E14" s="5">
        <f t="shared" si="1"/>
        <v>18667028.794836946</v>
      </c>
      <c r="F14" s="5">
        <f t="shared" si="2"/>
        <v>1010203250.9083453</v>
      </c>
      <c r="H14" s="1">
        <f t="shared" si="3"/>
        <v>18660657.029071987</v>
      </c>
      <c r="I14" s="5">
        <f t="shared" si="4"/>
        <v>344820.72966905124</v>
      </c>
      <c r="J14">
        <f t="shared" si="5"/>
        <v>18663842.640042357</v>
      </c>
      <c r="K14">
        <f t="shared" si="6"/>
        <v>1.0586189033258109</v>
      </c>
      <c r="L14">
        <f t="shared" si="0"/>
        <v>0.55976311734774487</v>
      </c>
      <c r="M14">
        <f t="shared" si="0"/>
        <v>0.96753698548525569</v>
      </c>
    </row>
    <row r="15" spans="1:23">
      <c r="A15">
        <v>64.2</v>
      </c>
      <c r="B15" s="1">
        <v>35729000</v>
      </c>
      <c r="C15">
        <v>33.979999999999997</v>
      </c>
      <c r="E15" s="5">
        <f t="shared" si="1"/>
        <v>18667028.794836946</v>
      </c>
      <c r="F15" s="5">
        <f t="shared" si="2"/>
        <v>632115484.48650849</v>
      </c>
      <c r="H15" s="1">
        <f t="shared" si="3"/>
        <v>18650763.791432146</v>
      </c>
      <c r="I15" s="5">
        <f t="shared" si="4"/>
        <v>550776.48512784834</v>
      </c>
      <c r="J15">
        <f t="shared" si="5"/>
        <v>18658894.520854287</v>
      </c>
      <c r="K15">
        <f t="shared" si="6"/>
        <v>1.6915124613003669</v>
      </c>
      <c r="L15">
        <f t="shared" si="0"/>
        <v>0.47776611377720374</v>
      </c>
      <c r="M15">
        <f t="shared" si="0"/>
        <v>0.95022035134489791</v>
      </c>
    </row>
    <row r="16" spans="1:23">
      <c r="A16">
        <v>39.840000000000003</v>
      </c>
      <c r="B16" s="1">
        <v>29980000</v>
      </c>
      <c r="C16">
        <v>35.42</v>
      </c>
      <c r="E16" s="5">
        <f t="shared" si="1"/>
        <v>18667028.794836946</v>
      </c>
      <c r="F16" s="5">
        <f t="shared" si="2"/>
        <v>392266057.66265577</v>
      </c>
      <c r="H16" s="1">
        <f t="shared" si="3"/>
        <v>18624851.206356172</v>
      </c>
      <c r="I16" s="5">
        <f t="shared" si="4"/>
        <v>886313.32478834293</v>
      </c>
      <c r="J16">
        <f t="shared" si="5"/>
        <v>18645928.074746087</v>
      </c>
      <c r="K16">
        <f t="shared" si="6"/>
        <v>2.7245174124574971</v>
      </c>
      <c r="L16">
        <f t="shared" si="0"/>
        <v>0.37805443379766218</v>
      </c>
      <c r="M16">
        <f t="shared" si="0"/>
        <v>0.92307968908928584</v>
      </c>
    </row>
    <row r="17" spans="1:13">
      <c r="A17">
        <v>24.84</v>
      </c>
      <c r="B17" s="1">
        <v>25104000</v>
      </c>
      <c r="C17">
        <v>36.909999999999997</v>
      </c>
      <c r="E17" s="5">
        <f t="shared" si="1"/>
        <v>18667028.794836946</v>
      </c>
      <c r="F17" s="5">
        <f t="shared" si="2"/>
        <v>244575523.90412572</v>
      </c>
      <c r="H17" s="1">
        <f t="shared" si="3"/>
        <v>18558916.019452471</v>
      </c>
      <c r="I17" s="5">
        <f t="shared" si="4"/>
        <v>1416494.2354243321</v>
      </c>
      <c r="J17">
        <f t="shared" si="5"/>
        <v>18612893.910837185</v>
      </c>
      <c r="K17">
        <f t="shared" si="6"/>
        <v>4.3645919579724586</v>
      </c>
      <c r="L17">
        <f t="shared" si="0"/>
        <v>0.25856859819800887</v>
      </c>
      <c r="M17">
        <f t="shared" si="0"/>
        <v>0.88175042107904478</v>
      </c>
    </row>
    <row r="18" spans="1:13">
      <c r="A18">
        <v>15.48</v>
      </c>
      <c r="B18" s="1">
        <v>21067000</v>
      </c>
      <c r="C18">
        <v>38.39</v>
      </c>
      <c r="E18" s="5">
        <f t="shared" si="1"/>
        <v>18667028.794836946</v>
      </c>
      <c r="F18" s="5">
        <f t="shared" si="2"/>
        <v>152416630.83880299</v>
      </c>
      <c r="H18" s="1">
        <f t="shared" si="3"/>
        <v>18391164.865620855</v>
      </c>
      <c r="I18" s="5">
        <f t="shared" si="4"/>
        <v>2252434.0173889799</v>
      </c>
      <c r="J18">
        <f t="shared" si="5"/>
        <v>18528583.435253166</v>
      </c>
      <c r="K18">
        <f t="shared" si="6"/>
        <v>6.9824528822439902</v>
      </c>
      <c r="L18">
        <f t="shared" si="0"/>
        <v>0.12049255065964942</v>
      </c>
      <c r="M18">
        <f t="shared" si="0"/>
        <v>0.81811792440104225</v>
      </c>
    </row>
    <row r="19" spans="1:13">
      <c r="A19">
        <v>9.66</v>
      </c>
      <c r="B19" s="1">
        <v>17590000</v>
      </c>
      <c r="C19">
        <v>39.880000000000003</v>
      </c>
      <c r="E19" s="5">
        <f t="shared" si="1"/>
        <v>18667028.794836946</v>
      </c>
      <c r="F19" s="5">
        <f t="shared" si="2"/>
        <v>95112703.740493327</v>
      </c>
      <c r="H19" s="1">
        <f t="shared" si="3"/>
        <v>17974665.314099204</v>
      </c>
      <c r="I19" s="5">
        <f t="shared" si="4"/>
        <v>3527747.4175407812</v>
      </c>
      <c r="J19">
        <f t="shared" si="5"/>
        <v>18317576.122288849</v>
      </c>
      <c r="K19">
        <f t="shared" si="6"/>
        <v>11.103862181908758</v>
      </c>
      <c r="L19">
        <f t="shared" si="0"/>
        <v>4.1363054138081251E-2</v>
      </c>
      <c r="M19">
        <f t="shared" si="0"/>
        <v>0.72156814990198703</v>
      </c>
    </row>
    <row r="20" spans="1:13">
      <c r="A20">
        <v>6</v>
      </c>
      <c r="B20" s="1">
        <v>14629000</v>
      </c>
      <c r="C20">
        <v>41.44</v>
      </c>
      <c r="E20" s="5">
        <f t="shared" si="1"/>
        <v>18667028.794836946</v>
      </c>
      <c r="F20" s="5">
        <f t="shared" si="2"/>
        <v>59076213.503412008</v>
      </c>
      <c r="H20" s="1">
        <f t="shared" si="3"/>
        <v>16972422.106257137</v>
      </c>
      <c r="I20" s="5">
        <f t="shared" si="4"/>
        <v>5362982.3813493149</v>
      </c>
      <c r="J20">
        <f t="shared" si="5"/>
        <v>17799569.999739576</v>
      </c>
      <c r="K20">
        <f t="shared" si="6"/>
        <v>17.535606148674464</v>
      </c>
      <c r="L20">
        <f t="shared" si="0"/>
        <v>0.21673183401049806</v>
      </c>
      <c r="M20">
        <f t="shared" si="0"/>
        <v>0.57684348096828031</v>
      </c>
    </row>
    <row r="21" spans="1:13">
      <c r="A21">
        <v>1250</v>
      </c>
      <c r="B21" s="1">
        <v>101450000</v>
      </c>
      <c r="C21">
        <v>26.46</v>
      </c>
      <c r="E21" s="5">
        <f t="shared" si="1"/>
        <v>18667028.794836946</v>
      </c>
      <c r="F21" s="5">
        <f t="shared" si="2"/>
        <v>12307544479.877502</v>
      </c>
      <c r="H21" s="1">
        <f t="shared" si="3"/>
        <v>18666985.852886632</v>
      </c>
      <c r="I21" s="5">
        <f t="shared" si="4"/>
        <v>28312.484508860929</v>
      </c>
      <c r="J21">
        <f t="shared" si="5"/>
        <v>18667007.323849443</v>
      </c>
      <c r="K21">
        <f t="shared" si="6"/>
        <v>8.6901261873187877E-2</v>
      </c>
      <c r="L21">
        <f t="shared" si="0"/>
        <v>0.81599795639379558</v>
      </c>
      <c r="M21">
        <f t="shared" si="0"/>
        <v>0.99671574974024235</v>
      </c>
    </row>
    <row r="22" spans="1:13">
      <c r="A22">
        <v>780</v>
      </c>
      <c r="B22" s="1">
        <v>87442000</v>
      </c>
      <c r="C22">
        <v>27.75</v>
      </c>
      <c r="E22" s="5">
        <f t="shared" si="1"/>
        <v>18667028.794836946</v>
      </c>
      <c r="F22" s="5">
        <f t="shared" si="2"/>
        <v>7679907755.4435616</v>
      </c>
      <c r="H22" s="1">
        <f t="shared" si="3"/>
        <v>18666918.511215452</v>
      </c>
      <c r="I22" s="5">
        <f t="shared" si="4"/>
        <v>45372.407645488471</v>
      </c>
      <c r="J22">
        <f t="shared" si="5"/>
        <v>18666973.652944755</v>
      </c>
      <c r="K22">
        <f t="shared" si="6"/>
        <v>0.13926467527793454</v>
      </c>
      <c r="L22">
        <f t="shared" si="0"/>
        <v>0.78652165260464357</v>
      </c>
      <c r="M22">
        <f t="shared" si="0"/>
        <v>0.99498145314313746</v>
      </c>
    </row>
    <row r="23" spans="1:13">
      <c r="A23">
        <v>485</v>
      </c>
      <c r="B23" s="1">
        <v>75157000</v>
      </c>
      <c r="C23">
        <v>28.91</v>
      </c>
      <c r="E23" s="5">
        <f t="shared" si="1"/>
        <v>18667028.794836946</v>
      </c>
      <c r="F23" s="5">
        <f t="shared" si="2"/>
        <v>4775327258.1924706</v>
      </c>
      <c r="H23" s="1">
        <f t="shared" si="3"/>
        <v>18666743.553359862</v>
      </c>
      <c r="I23" s="5">
        <f t="shared" si="4"/>
        <v>72969.373736345718</v>
      </c>
      <c r="J23">
        <f t="shared" si="5"/>
        <v>18666886.173553571</v>
      </c>
      <c r="K23">
        <f t="shared" si="6"/>
        <v>0.22397135534831328</v>
      </c>
      <c r="L23">
        <f t="shared" si="0"/>
        <v>0.75162810951004466</v>
      </c>
      <c r="M23">
        <f t="shared" si="0"/>
        <v>0.99225280680220285</v>
      </c>
    </row>
    <row r="24" spans="1:13">
      <c r="A24">
        <v>302.5</v>
      </c>
      <c r="B24" s="1">
        <v>64456000</v>
      </c>
      <c r="C24">
        <v>30.1</v>
      </c>
      <c r="E24" s="5">
        <f t="shared" si="1"/>
        <v>18667028.794836946</v>
      </c>
      <c r="F24" s="5">
        <f t="shared" si="2"/>
        <v>2978425764.1303554</v>
      </c>
      <c r="H24" s="1">
        <f t="shared" si="3"/>
        <v>18666295.573704794</v>
      </c>
      <c r="I24" s="5">
        <f t="shared" si="4"/>
        <v>116989.41137417404</v>
      </c>
      <c r="J24">
        <f t="shared" si="5"/>
        <v>18666662.180670783</v>
      </c>
      <c r="K24">
        <f t="shared" si="6"/>
        <v>0.35909169708431171</v>
      </c>
      <c r="L24">
        <f t="shared" si="0"/>
        <v>0.71039682604147347</v>
      </c>
      <c r="M24">
        <f t="shared" si="0"/>
        <v>0.98807004328623549</v>
      </c>
    </row>
    <row r="25" spans="1:13">
      <c r="A25">
        <v>188.25</v>
      </c>
      <c r="B25" s="1">
        <v>54874000</v>
      </c>
      <c r="C25">
        <v>31.23</v>
      </c>
      <c r="E25" s="5">
        <f t="shared" si="1"/>
        <v>18667028.794836946</v>
      </c>
      <c r="F25" s="5">
        <f t="shared" si="2"/>
        <v>1853516198.6695518</v>
      </c>
      <c r="H25" s="1">
        <f t="shared" si="3"/>
        <v>18665135.628501859</v>
      </c>
      <c r="I25" s="5">
        <f t="shared" si="4"/>
        <v>187979.27122885565</v>
      </c>
      <c r="J25">
        <f t="shared" si="5"/>
        <v>18666082.187668126</v>
      </c>
      <c r="K25">
        <f t="shared" si="6"/>
        <v>0.5770145459103756</v>
      </c>
      <c r="L25">
        <f t="shared" si="0"/>
        <v>0.65983740591777296</v>
      </c>
      <c r="M25">
        <f t="shared" si="0"/>
        <v>0.98152370970507918</v>
      </c>
    </row>
    <row r="26" spans="1:13">
      <c r="A26">
        <v>117.25</v>
      </c>
      <c r="B26" s="1">
        <v>46521000</v>
      </c>
      <c r="C26">
        <v>32.42</v>
      </c>
      <c r="E26" s="5">
        <f t="shared" si="1"/>
        <v>18667028.794836946</v>
      </c>
      <c r="F26" s="5">
        <f t="shared" si="2"/>
        <v>1154447672.2125096</v>
      </c>
      <c r="H26" s="1">
        <f t="shared" si="3"/>
        <v>18662149.427074552</v>
      </c>
      <c r="I26" s="5">
        <f t="shared" si="4"/>
        <v>301760.65066777956</v>
      </c>
      <c r="J26">
        <f t="shared" si="5"/>
        <v>18664588.951507892</v>
      </c>
      <c r="K26">
        <f t="shared" si="6"/>
        <v>0.92637266541408925</v>
      </c>
      <c r="L26">
        <f t="shared" si="0"/>
        <v>0.59879218091812536</v>
      </c>
      <c r="M26">
        <f t="shared" si="0"/>
        <v>0.97142588940733843</v>
      </c>
    </row>
    <row r="27" spans="1:13">
      <c r="A27">
        <v>73</v>
      </c>
      <c r="B27" s="1">
        <v>39190000</v>
      </c>
      <c r="C27">
        <v>33.619999999999997</v>
      </c>
      <c r="E27" s="5">
        <f t="shared" si="1"/>
        <v>18667028.794836946</v>
      </c>
      <c r="F27" s="5">
        <f t="shared" si="2"/>
        <v>718760597.6248461</v>
      </c>
      <c r="H27" s="1">
        <f t="shared" si="3"/>
        <v>18654446.373117831</v>
      </c>
      <c r="I27" s="5">
        <f t="shared" si="4"/>
        <v>484477.15240573848</v>
      </c>
      <c r="J27">
        <f t="shared" si="5"/>
        <v>18660736.523479778</v>
      </c>
      <c r="K27">
        <f t="shared" si="6"/>
        <v>1.4877020222830484</v>
      </c>
      <c r="L27">
        <f t="shared" si="0"/>
        <v>0.52383933341465228</v>
      </c>
      <c r="M27">
        <f t="shared" si="0"/>
        <v>0.95574949368581064</v>
      </c>
    </row>
    <row r="28" spans="1:13">
      <c r="A28">
        <v>45.5</v>
      </c>
      <c r="B28" s="1">
        <v>32780000</v>
      </c>
      <c r="C28">
        <v>34.94</v>
      </c>
      <c r="E28" s="5">
        <f t="shared" si="1"/>
        <v>18667028.794836946</v>
      </c>
      <c r="F28" s="5">
        <f t="shared" si="2"/>
        <v>447994619.06754106</v>
      </c>
      <c r="H28" s="1">
        <f t="shared" si="3"/>
        <v>18634674.896249611</v>
      </c>
      <c r="I28" s="5">
        <f t="shared" si="4"/>
        <v>776469.17633685493</v>
      </c>
      <c r="J28">
        <f t="shared" si="5"/>
        <v>18650844.829945818</v>
      </c>
      <c r="K28">
        <f t="shared" si="6"/>
        <v>2.3860188889248892</v>
      </c>
      <c r="L28">
        <f t="shared" si="0"/>
        <v>0.4310297489339287</v>
      </c>
      <c r="M28">
        <f t="shared" si="0"/>
        <v>0.93171096482756477</v>
      </c>
    </row>
    <row r="29" spans="1:13">
      <c r="A29">
        <v>28.25</v>
      </c>
      <c r="B29" s="1">
        <v>27262000</v>
      </c>
      <c r="C29">
        <v>36.200000000000003</v>
      </c>
      <c r="E29" s="5">
        <f t="shared" si="1"/>
        <v>18667028.794836946</v>
      </c>
      <c r="F29" s="5">
        <f t="shared" si="2"/>
        <v>278150505.24523151</v>
      </c>
      <c r="H29" s="1">
        <f t="shared" si="3"/>
        <v>18583330.954901919</v>
      </c>
      <c r="I29" s="5">
        <f t="shared" si="4"/>
        <v>1247150.6162942189</v>
      </c>
      <c r="J29">
        <f t="shared" si="5"/>
        <v>18625132.859637242</v>
      </c>
      <c r="K29">
        <f t="shared" si="6"/>
        <v>3.8394342651871201</v>
      </c>
      <c r="L29">
        <f t="shared" si="0"/>
        <v>0.31680974031115683</v>
      </c>
      <c r="M29">
        <f t="shared" si="0"/>
        <v>0.89393827996720654</v>
      </c>
    </row>
    <row r="30" spans="1:13">
      <c r="A30">
        <v>17.675000000000001</v>
      </c>
      <c r="B30" s="1">
        <v>22529000</v>
      </c>
      <c r="C30">
        <v>37.57</v>
      </c>
      <c r="E30" s="5">
        <f t="shared" si="1"/>
        <v>18667028.794836946</v>
      </c>
      <c r="F30" s="5">
        <f t="shared" si="2"/>
        <v>174028678.94546789</v>
      </c>
      <c r="H30" s="1">
        <f t="shared" si="3"/>
        <v>18454696.692537084</v>
      </c>
      <c r="I30" s="5">
        <f t="shared" si="4"/>
        <v>1979526.3438592195</v>
      </c>
      <c r="J30">
        <f t="shared" si="5"/>
        <v>18560559.112256609</v>
      </c>
      <c r="K30">
        <f t="shared" si="6"/>
        <v>6.1223710727938023</v>
      </c>
      <c r="L30">
        <f t="shared" si="0"/>
        <v>0.17614811521786991</v>
      </c>
      <c r="M30">
        <f t="shared" si="0"/>
        <v>0.83704096159718377</v>
      </c>
    </row>
    <row r="31" spans="1:13">
      <c r="A31">
        <v>11.025</v>
      </c>
      <c r="B31" s="1">
        <v>18470000</v>
      </c>
      <c r="C31">
        <v>38.99</v>
      </c>
      <c r="E31" s="5">
        <f t="shared" si="1"/>
        <v>18667028.794836946</v>
      </c>
      <c r="F31" s="5">
        <f t="shared" si="2"/>
        <v>108552542.31251957</v>
      </c>
      <c r="H31" s="1">
        <f t="shared" si="3"/>
        <v>18130875.268532518</v>
      </c>
      <c r="I31" s="5">
        <f t="shared" si="4"/>
        <v>3117841.0335052987</v>
      </c>
      <c r="J31">
        <f t="shared" si="5"/>
        <v>18396998.95943068</v>
      </c>
      <c r="K31">
        <f t="shared" si="6"/>
        <v>9.7573263067631117</v>
      </c>
      <c r="L31">
        <f t="shared" si="0"/>
        <v>3.9524115088966066E-3</v>
      </c>
      <c r="M31">
        <f t="shared" si="0"/>
        <v>0.74974797879550881</v>
      </c>
    </row>
    <row r="32" spans="1:13">
      <c r="A32">
        <v>6.85</v>
      </c>
      <c r="B32" s="1">
        <v>15054000</v>
      </c>
      <c r="C32">
        <v>40.46</v>
      </c>
      <c r="E32" s="5">
        <f t="shared" si="1"/>
        <v>18667028.794836946</v>
      </c>
      <c r="F32" s="5">
        <f t="shared" si="2"/>
        <v>67445343.749728709</v>
      </c>
      <c r="H32" s="1">
        <f t="shared" si="3"/>
        <v>17338821.033265643</v>
      </c>
      <c r="I32" s="5">
        <f t="shared" si="4"/>
        <v>4798912.0301250769</v>
      </c>
      <c r="J32">
        <f t="shared" si="5"/>
        <v>17990671.791139271</v>
      </c>
      <c r="K32">
        <f t="shared" si="6"/>
        <v>15.470634694341182</v>
      </c>
      <c r="L32">
        <f t="shared" si="0"/>
        <v>0.19507584636238018</v>
      </c>
      <c r="M32">
        <f t="shared" si="0"/>
        <v>0.6176313718650227</v>
      </c>
    </row>
    <row r="33" spans="1:13">
      <c r="A33">
        <v>4.2750000000000004</v>
      </c>
      <c r="B33" s="1">
        <v>12186000</v>
      </c>
      <c r="C33">
        <v>42.03</v>
      </c>
      <c r="E33" s="5">
        <f t="shared" si="1"/>
        <v>18667028.794836946</v>
      </c>
      <c r="F33" s="5">
        <f t="shared" si="2"/>
        <v>42091802.121181056</v>
      </c>
      <c r="H33" s="1">
        <f t="shared" si="3"/>
        <v>15599043.203802902</v>
      </c>
      <c r="I33" s="5">
        <f t="shared" si="4"/>
        <v>6917921.6375429416</v>
      </c>
      <c r="J33">
        <f t="shared" si="5"/>
        <v>17064225.404550139</v>
      </c>
      <c r="K33">
        <f t="shared" si="6"/>
        <v>23.916506578369127</v>
      </c>
      <c r="L33">
        <f t="shared" si="0"/>
        <v>0.40031391798376326</v>
      </c>
      <c r="M33">
        <f t="shared" si="0"/>
        <v>0.43096582016728224</v>
      </c>
    </row>
    <row r="34" spans="1:13">
      <c r="A34">
        <v>2.6749999999999998</v>
      </c>
      <c r="B34" s="1">
        <v>9784200</v>
      </c>
      <c r="C34">
        <v>43.64</v>
      </c>
      <c r="E34" s="5">
        <f t="shared" si="1"/>
        <v>18667028.794836946</v>
      </c>
      <c r="F34" s="5">
        <f t="shared" si="2"/>
        <v>26338145.186937854</v>
      </c>
      <c r="H34" s="1">
        <f t="shared" si="3"/>
        <v>12425472.110809816</v>
      </c>
      <c r="I34" s="5">
        <f t="shared" si="4"/>
        <v>8806491.2709556296</v>
      </c>
      <c r="J34">
        <f t="shared" si="5"/>
        <v>15229794.669723235</v>
      </c>
      <c r="K34">
        <f t="shared" si="6"/>
        <v>35.32691684193373</v>
      </c>
      <c r="L34">
        <f t="shared" ref="L34:M65" si="7">ABS((J34-B34)/B34)</f>
        <v>0.55657025303277075</v>
      </c>
      <c r="M34">
        <f t="shared" si="7"/>
        <v>0.19049228134890628</v>
      </c>
    </row>
    <row r="35" spans="1:13">
      <c r="A35">
        <v>1.66</v>
      </c>
      <c r="B35" s="1">
        <v>7785800</v>
      </c>
      <c r="C35">
        <v>45.34</v>
      </c>
      <c r="E35" s="5">
        <f t="shared" si="1"/>
        <v>18667028.794836946</v>
      </c>
      <c r="F35" s="5">
        <f t="shared" si="2"/>
        <v>16344419.069277322</v>
      </c>
      <c r="H35" s="1">
        <f t="shared" si="3"/>
        <v>8100596.05527787</v>
      </c>
      <c r="I35" s="5">
        <f t="shared" si="4"/>
        <v>9251724.3456790894</v>
      </c>
      <c r="J35">
        <f t="shared" si="5"/>
        <v>12296912.613303168</v>
      </c>
      <c r="K35">
        <f t="shared" si="6"/>
        <v>48.795359607551944</v>
      </c>
      <c r="L35">
        <f t="shared" si="7"/>
        <v>0.57940258076282047</v>
      </c>
      <c r="M35">
        <f t="shared" si="7"/>
        <v>7.6209960466518317E-2</v>
      </c>
    </row>
    <row r="36" spans="1:13">
      <c r="A36">
        <v>1.0349999999999999</v>
      </c>
      <c r="B36" s="1">
        <v>6122000</v>
      </c>
      <c r="C36">
        <v>47.13</v>
      </c>
      <c r="E36" s="5">
        <f t="shared" si="1"/>
        <v>18667028.794836946</v>
      </c>
      <c r="F36" s="5">
        <f t="shared" si="2"/>
        <v>10190646.829338571</v>
      </c>
      <c r="H36" s="1">
        <f t="shared" si="3"/>
        <v>4285930.7825671425</v>
      </c>
      <c r="I36" s="5">
        <f t="shared" si="4"/>
        <v>7850884.7054266632</v>
      </c>
      <c r="J36">
        <f t="shared" si="5"/>
        <v>8944584.5812345538</v>
      </c>
      <c r="K36">
        <f t="shared" si="6"/>
        <v>61.369126901565316</v>
      </c>
      <c r="L36">
        <f t="shared" si="7"/>
        <v>0.46105595903863994</v>
      </c>
      <c r="M36">
        <f t="shared" si="7"/>
        <v>0.30212448337715497</v>
      </c>
    </row>
    <row r="37" spans="1:13">
      <c r="A37">
        <v>0.64500000000000002</v>
      </c>
      <c r="B37" s="1">
        <v>4752100</v>
      </c>
      <c r="C37">
        <v>48.95</v>
      </c>
      <c r="E37" s="5">
        <f t="shared" si="1"/>
        <v>18667028.794836946</v>
      </c>
      <c r="F37" s="5">
        <f t="shared" si="2"/>
        <v>6350692.9516167911</v>
      </c>
      <c r="H37" s="1">
        <f t="shared" si="3"/>
        <v>1936436.07025472</v>
      </c>
      <c r="I37" s="5">
        <f t="shared" si="4"/>
        <v>5691899.7908099387</v>
      </c>
      <c r="J37">
        <f t="shared" si="5"/>
        <v>6012279.7575300643</v>
      </c>
      <c r="K37">
        <f t="shared" si="6"/>
        <v>71.211228669822276</v>
      </c>
      <c r="L37">
        <f t="shared" si="7"/>
        <v>0.26518376244819436</v>
      </c>
      <c r="M37">
        <f t="shared" si="7"/>
        <v>0.45477484514447952</v>
      </c>
    </row>
    <row r="38" spans="1:13">
      <c r="A38">
        <v>0.40250000000000002</v>
      </c>
      <c r="B38" s="1">
        <v>3675400</v>
      </c>
      <c r="C38">
        <v>50.81</v>
      </c>
      <c r="E38" s="5">
        <f t="shared" si="1"/>
        <v>18667028.794836946</v>
      </c>
      <c r="F38" s="5">
        <f t="shared" si="2"/>
        <v>3963029.3225205559</v>
      </c>
      <c r="H38" s="1">
        <f t="shared" si="3"/>
        <v>805069.31941241061</v>
      </c>
      <c r="I38" s="5">
        <f t="shared" si="4"/>
        <v>3792112.2818624573</v>
      </c>
      <c r="J38">
        <f t="shared" si="5"/>
        <v>3876628.9695186531</v>
      </c>
      <c r="K38">
        <f t="shared" si="6"/>
        <v>78.014009073952323</v>
      </c>
      <c r="L38">
        <f t="shared" si="7"/>
        <v>5.4750222974003677E-2</v>
      </c>
      <c r="M38">
        <f t="shared" si="7"/>
        <v>0.53540659464578466</v>
      </c>
    </row>
    <row r="39" spans="1:13">
      <c r="A39">
        <v>0.25</v>
      </c>
      <c r="B39" s="1">
        <v>2835400</v>
      </c>
      <c r="C39">
        <v>52.63</v>
      </c>
      <c r="E39" s="5">
        <f t="shared" si="1"/>
        <v>18667028.794836946</v>
      </c>
      <c r="F39" s="5">
        <f t="shared" si="2"/>
        <v>2461508.8959755003</v>
      </c>
      <c r="H39" s="1">
        <f t="shared" si="3"/>
        <v>319036.93424399919</v>
      </c>
      <c r="I39" s="5">
        <f t="shared" si="4"/>
        <v>2419439.4129089955</v>
      </c>
      <c r="J39">
        <f t="shared" si="5"/>
        <v>2440383.5022695172</v>
      </c>
      <c r="K39">
        <f t="shared" si="6"/>
        <v>82.488089159618909</v>
      </c>
      <c r="L39">
        <f t="shared" si="7"/>
        <v>0.1393159687276867</v>
      </c>
      <c r="M39">
        <f t="shared" si="7"/>
        <v>0.56732071365416881</v>
      </c>
    </row>
    <row r="40" spans="1:13">
      <c r="A40">
        <v>50</v>
      </c>
      <c r="B40" s="1">
        <v>35884000</v>
      </c>
      <c r="C40">
        <v>35.44</v>
      </c>
      <c r="E40" s="5">
        <f t="shared" si="1"/>
        <v>18667028.794836946</v>
      </c>
      <c r="F40" s="5">
        <f t="shared" si="2"/>
        <v>492301779.19510007</v>
      </c>
      <c r="H40" s="1">
        <f t="shared" si="3"/>
        <v>18640228.546578649</v>
      </c>
      <c r="I40" s="5">
        <f t="shared" si="4"/>
        <v>706797.53298927052</v>
      </c>
      <c r="J40">
        <f t="shared" si="5"/>
        <v>18653623.857613441</v>
      </c>
      <c r="K40">
        <f t="shared" si="6"/>
        <v>2.17149291338731</v>
      </c>
      <c r="L40">
        <f t="shared" si="7"/>
        <v>0.48016876999182251</v>
      </c>
      <c r="M40">
        <f t="shared" si="7"/>
        <v>0.93872762659742348</v>
      </c>
    </row>
    <row r="41" spans="1:13">
      <c r="A41">
        <v>31.2</v>
      </c>
      <c r="B41" s="1">
        <v>29274000</v>
      </c>
      <c r="C41">
        <v>37.340000000000003</v>
      </c>
      <c r="E41" s="5">
        <f t="shared" si="1"/>
        <v>18667028.794836946</v>
      </c>
      <c r="F41" s="5">
        <f t="shared" si="2"/>
        <v>307196310.21774244</v>
      </c>
      <c r="H41" s="1">
        <f t="shared" si="3"/>
        <v>18598354.702044889</v>
      </c>
      <c r="I41" s="5">
        <f t="shared" si="4"/>
        <v>1130143.8565898878</v>
      </c>
      <c r="J41">
        <f t="shared" si="5"/>
        <v>18632660.109594204</v>
      </c>
      <c r="K41">
        <f t="shared" si="6"/>
        <v>3.4773479295493295</v>
      </c>
      <c r="L41">
        <f t="shared" si="7"/>
        <v>0.3635082288175786</v>
      </c>
      <c r="M41">
        <f t="shared" si="7"/>
        <v>0.90687338164035003</v>
      </c>
    </row>
    <row r="42" spans="1:13">
      <c r="A42">
        <v>19.399999999999999</v>
      </c>
      <c r="B42" s="1">
        <v>23822000</v>
      </c>
      <c r="C42">
        <v>38.9</v>
      </c>
      <c r="E42" s="5">
        <f t="shared" si="1"/>
        <v>18667028.794836946</v>
      </c>
      <c r="F42" s="5">
        <f t="shared" si="2"/>
        <v>191013090.32769883</v>
      </c>
      <c r="H42" s="1">
        <f t="shared" si="3"/>
        <v>18490436.682767082</v>
      </c>
      <c r="I42" s="5">
        <f t="shared" si="4"/>
        <v>1807004.5010746082</v>
      </c>
      <c r="J42">
        <f t="shared" si="5"/>
        <v>18578522.922620151</v>
      </c>
      <c r="K42">
        <f t="shared" si="6"/>
        <v>5.5815885263966303</v>
      </c>
      <c r="L42">
        <f t="shared" si="7"/>
        <v>0.22011069924355003</v>
      </c>
      <c r="M42">
        <f t="shared" si="7"/>
        <v>0.85651443376872416</v>
      </c>
    </row>
    <row r="43" spans="1:13">
      <c r="A43">
        <v>12.1</v>
      </c>
      <c r="B43" s="1">
        <v>19320000</v>
      </c>
      <c r="C43">
        <v>40.32</v>
      </c>
      <c r="E43" s="5">
        <f t="shared" si="1"/>
        <v>18667028.794836946</v>
      </c>
      <c r="F43" s="5">
        <f t="shared" si="2"/>
        <v>119137030.56521422</v>
      </c>
      <c r="H43" s="1">
        <f t="shared" si="3"/>
        <v>18219728.933457702</v>
      </c>
      <c r="I43" s="5">
        <f t="shared" si="4"/>
        <v>2854764.828545962</v>
      </c>
      <c r="J43">
        <f t="shared" si="5"/>
        <v>18442022.791304071</v>
      </c>
      <c r="K43">
        <f t="shared" si="6"/>
        <v>8.9050074723535868</v>
      </c>
      <c r="L43">
        <f t="shared" si="7"/>
        <v>4.5443954901445628E-2</v>
      </c>
      <c r="M43">
        <f t="shared" si="7"/>
        <v>0.7791416797531352</v>
      </c>
    </row>
    <row r="44" spans="1:13">
      <c r="A44">
        <v>7.53</v>
      </c>
      <c r="B44" s="1">
        <v>15582000</v>
      </c>
      <c r="C44">
        <v>41.76</v>
      </c>
      <c r="E44" s="5">
        <f t="shared" si="1"/>
        <v>18667028.794836946</v>
      </c>
      <c r="F44" s="5">
        <f t="shared" si="2"/>
        <v>74140647.946782067</v>
      </c>
      <c r="H44" s="1">
        <f t="shared" si="3"/>
        <v>17554223.306066629</v>
      </c>
      <c r="I44" s="5">
        <f t="shared" si="4"/>
        <v>4419777.8276844164</v>
      </c>
      <c r="J44">
        <f t="shared" si="5"/>
        <v>18102077.005839512</v>
      </c>
      <c r="K44">
        <f t="shared" si="6"/>
        <v>14.13211522641229</v>
      </c>
      <c r="L44">
        <f t="shared" si="7"/>
        <v>0.16173000935948606</v>
      </c>
      <c r="M44">
        <f t="shared" si="7"/>
        <v>0.66158727906100845</v>
      </c>
    </row>
    <row r="45" spans="1:13">
      <c r="A45">
        <v>4.6900000000000004</v>
      </c>
      <c r="B45" s="1">
        <v>12488000</v>
      </c>
      <c r="C45">
        <v>43.19</v>
      </c>
      <c r="E45" s="5">
        <f t="shared" si="1"/>
        <v>18667028.794836946</v>
      </c>
      <c r="F45" s="5">
        <f t="shared" si="2"/>
        <v>46177906.888500392</v>
      </c>
      <c r="H45" s="1">
        <f t="shared" si="3"/>
        <v>16045082.136572754</v>
      </c>
      <c r="I45" s="5">
        <f t="shared" si="4"/>
        <v>6486088.9208799331</v>
      </c>
      <c r="J45">
        <f t="shared" si="5"/>
        <v>17306473.07393761</v>
      </c>
      <c r="K45">
        <f t="shared" si="6"/>
        <v>22.010605244575597</v>
      </c>
      <c r="L45">
        <f t="shared" si="7"/>
        <v>0.38584826024484381</v>
      </c>
      <c r="M45">
        <f t="shared" si="7"/>
        <v>0.49037728074610792</v>
      </c>
    </row>
    <row r="46" spans="1:13">
      <c r="A46">
        <v>2.92</v>
      </c>
      <c r="B46" s="1">
        <v>9939200</v>
      </c>
      <c r="C46">
        <v>44.61</v>
      </c>
      <c r="E46" s="5">
        <f t="shared" si="1"/>
        <v>18667028.794836946</v>
      </c>
      <c r="F46" s="5">
        <f t="shared" si="2"/>
        <v>28750423.904993843</v>
      </c>
      <c r="H46" s="1">
        <f t="shared" si="3"/>
        <v>13131346.552072894</v>
      </c>
      <c r="I46" s="5">
        <f t="shared" si="4"/>
        <v>8525899.4793447405</v>
      </c>
      <c r="J46">
        <f t="shared" si="5"/>
        <v>15656411.600444324</v>
      </c>
      <c r="K46">
        <f t="shared" si="6"/>
        <v>32.994792588854295</v>
      </c>
      <c r="L46">
        <f t="shared" si="7"/>
        <v>0.57521848845423418</v>
      </c>
      <c r="M46">
        <f t="shared" si="7"/>
        <v>0.26037228000774948</v>
      </c>
    </row>
    <row r="47" spans="1:13">
      <c r="A47">
        <v>1.82</v>
      </c>
      <c r="B47" s="1">
        <v>7854800</v>
      </c>
      <c r="C47">
        <v>46.17</v>
      </c>
      <c r="E47" s="5">
        <f t="shared" si="1"/>
        <v>18667028.794836946</v>
      </c>
      <c r="F47" s="5">
        <f t="shared" si="2"/>
        <v>17919784.762701642</v>
      </c>
      <c r="H47" s="1">
        <f t="shared" si="3"/>
        <v>8952420.5441009272</v>
      </c>
      <c r="I47" s="5">
        <f t="shared" si="4"/>
        <v>9325730.9891386796</v>
      </c>
      <c r="J47">
        <f t="shared" si="5"/>
        <v>12927300.26263109</v>
      </c>
      <c r="K47">
        <f t="shared" si="6"/>
        <v>46.17003842598448</v>
      </c>
      <c r="L47">
        <f t="shared" si="7"/>
        <v>0.64578350341588464</v>
      </c>
      <c r="M47">
        <f t="shared" si="7"/>
        <v>8.3227170192542109E-7</v>
      </c>
    </row>
    <row r="48" spans="1:13">
      <c r="A48">
        <v>1.1299999999999999</v>
      </c>
      <c r="B48" s="1">
        <v>6164400</v>
      </c>
      <c r="C48">
        <v>47.71</v>
      </c>
      <c r="E48" s="5">
        <f t="shared" si="1"/>
        <v>18667028.794836946</v>
      </c>
      <c r="F48" s="5">
        <f t="shared" si="2"/>
        <v>11126020.20980926</v>
      </c>
      <c r="H48" s="1">
        <f t="shared" si="3"/>
        <v>4893125.2414204711</v>
      </c>
      <c r="I48" s="5">
        <f t="shared" si="4"/>
        <v>8209594.0916779367</v>
      </c>
      <c r="J48">
        <f t="shared" si="5"/>
        <v>9557201.9848038908</v>
      </c>
      <c r="K48">
        <f t="shared" si="6"/>
        <v>59.20399104653702</v>
      </c>
      <c r="L48">
        <f t="shared" si="7"/>
        <v>0.55038640983776055</v>
      </c>
      <c r="M48">
        <f t="shared" si="7"/>
        <v>0.24091366687354893</v>
      </c>
    </row>
    <row r="49" spans="1:13">
      <c r="A49">
        <v>0.70699999999999996</v>
      </c>
      <c r="B49" s="1">
        <v>4797400</v>
      </c>
      <c r="C49">
        <v>49.34</v>
      </c>
      <c r="E49" s="5">
        <f t="shared" si="1"/>
        <v>18667028.794836946</v>
      </c>
      <c r="F49" s="5">
        <f t="shared" si="2"/>
        <v>6961147.1578187142</v>
      </c>
      <c r="H49" s="1">
        <f t="shared" si="3"/>
        <v>2278970.6446829857</v>
      </c>
      <c r="I49" s="5">
        <f t="shared" si="4"/>
        <v>6111293.1076457649</v>
      </c>
      <c r="J49">
        <f t="shared" si="5"/>
        <v>6522393.0153652513</v>
      </c>
      <c r="K49">
        <f t="shared" si="6"/>
        <v>69.548942976469476</v>
      </c>
      <c r="L49">
        <f t="shared" si="7"/>
        <v>0.35956831103623865</v>
      </c>
      <c r="M49">
        <f t="shared" si="7"/>
        <v>0.4095853866329443</v>
      </c>
    </row>
    <row r="50" spans="1:13">
      <c r="A50">
        <v>0.441</v>
      </c>
      <c r="B50" s="1">
        <v>3701500</v>
      </c>
      <c r="C50">
        <v>50.99</v>
      </c>
      <c r="E50" s="5">
        <f t="shared" si="1"/>
        <v>18667028.794836946</v>
      </c>
      <c r="F50" s="5">
        <f t="shared" si="2"/>
        <v>4342101.6925007822</v>
      </c>
      <c r="H50" s="1">
        <f t="shared" si="3"/>
        <v>958164.96009489382</v>
      </c>
      <c r="I50" s="5">
        <f t="shared" si="4"/>
        <v>4119224.7825945998</v>
      </c>
      <c r="J50">
        <f t="shared" si="5"/>
        <v>4229195.3017441956</v>
      </c>
      <c r="K50">
        <f t="shared" si="6"/>
        <v>76.905392501548292</v>
      </c>
      <c r="L50">
        <f t="shared" si="7"/>
        <v>0.14256255619186697</v>
      </c>
      <c r="M50">
        <f t="shared" si="7"/>
        <v>0.5082446068160088</v>
      </c>
    </row>
    <row r="51" spans="1:13">
      <c r="A51">
        <v>0.27400000000000002</v>
      </c>
      <c r="B51" s="1">
        <v>2825300</v>
      </c>
      <c r="C51">
        <v>52.68</v>
      </c>
      <c r="E51" s="5">
        <f t="shared" si="1"/>
        <v>18667028.794836946</v>
      </c>
      <c r="F51" s="5">
        <f t="shared" si="2"/>
        <v>2697813.7499891487</v>
      </c>
      <c r="H51" s="1">
        <f t="shared" si="3"/>
        <v>381918.86282569217</v>
      </c>
      <c r="I51" s="5">
        <f t="shared" si="4"/>
        <v>2642617.7158031217</v>
      </c>
      <c r="J51">
        <f t="shared" si="5"/>
        <v>2670073.1094220211</v>
      </c>
      <c r="K51">
        <f t="shared" si="6"/>
        <v>81.776385652559838</v>
      </c>
      <c r="L51">
        <f t="shared" si="7"/>
        <v>5.4941737365228088E-2</v>
      </c>
      <c r="M51">
        <f t="shared" si="7"/>
        <v>0.55232319006377828</v>
      </c>
    </row>
    <row r="52" spans="1:13">
      <c r="A52">
        <v>0.17100000000000001</v>
      </c>
      <c r="B52" s="1">
        <v>2138300</v>
      </c>
      <c r="C52">
        <v>54.39</v>
      </c>
      <c r="E52" s="5">
        <f t="shared" si="1"/>
        <v>18667028.794836946</v>
      </c>
      <c r="F52" s="5">
        <f t="shared" si="2"/>
        <v>1683672.0848472423</v>
      </c>
      <c r="H52" s="1">
        <f t="shared" si="3"/>
        <v>150633.32953637393</v>
      </c>
      <c r="I52" s="5">
        <f t="shared" si="4"/>
        <v>1670085.7163482481</v>
      </c>
      <c r="J52">
        <f t="shared" si="5"/>
        <v>1676865.1406471704</v>
      </c>
      <c r="K52">
        <f t="shared" si="6"/>
        <v>84.846154487372672</v>
      </c>
      <c r="L52">
        <f t="shared" si="7"/>
        <v>0.21579519213993809</v>
      </c>
      <c r="M52">
        <f t="shared" si="7"/>
        <v>0.55995871460512359</v>
      </c>
    </row>
    <row r="53" spans="1:13">
      <c r="A53">
        <v>0.107</v>
      </c>
      <c r="B53" s="1">
        <v>1603700</v>
      </c>
      <c r="C53">
        <v>56.12</v>
      </c>
      <c r="E53" s="5">
        <f t="shared" si="1"/>
        <v>18667028.794836946</v>
      </c>
      <c r="F53" s="5">
        <f t="shared" si="2"/>
        <v>1053525.807477514</v>
      </c>
      <c r="H53" s="1">
        <f t="shared" si="3"/>
        <v>59269.877992486639</v>
      </c>
      <c r="I53" s="5">
        <f t="shared" si="4"/>
        <v>1050180.7466883864</v>
      </c>
      <c r="J53">
        <f t="shared" si="5"/>
        <v>1051851.9473539139</v>
      </c>
      <c r="K53">
        <f t="shared" si="6"/>
        <v>86.769779711670168</v>
      </c>
      <c r="L53">
        <f t="shared" si="7"/>
        <v>0.34410928019335668</v>
      </c>
      <c r="M53">
        <f t="shared" si="7"/>
        <v>0.54614717946668156</v>
      </c>
    </row>
    <row r="54" spans="1:13">
      <c r="A54">
        <v>6.6400000000000001E-2</v>
      </c>
      <c r="B54" s="1">
        <v>1188700</v>
      </c>
      <c r="C54">
        <v>57.85</v>
      </c>
      <c r="E54" s="5">
        <f t="shared" si="1"/>
        <v>18667028.794836946</v>
      </c>
      <c r="F54" s="5">
        <f t="shared" si="2"/>
        <v>653776.76277109294</v>
      </c>
      <c r="H54" s="1">
        <f t="shared" si="3"/>
        <v>22869.22131134673</v>
      </c>
      <c r="I54" s="5">
        <f t="shared" si="4"/>
        <v>652975.81230166613</v>
      </c>
      <c r="J54">
        <f t="shared" si="5"/>
        <v>653376.16480432462</v>
      </c>
      <c r="K54">
        <f t="shared" si="6"/>
        <v>87.994145445781271</v>
      </c>
      <c r="L54">
        <f t="shared" si="7"/>
        <v>0.45034393471496204</v>
      </c>
      <c r="M54">
        <f t="shared" si="7"/>
        <v>0.52107425143960706</v>
      </c>
    </row>
    <row r="55" spans="1:13">
      <c r="A55">
        <v>4.1399999999999999E-2</v>
      </c>
      <c r="B55">
        <v>871680</v>
      </c>
      <c r="C55">
        <v>59.6</v>
      </c>
      <c r="E55" s="5">
        <f t="shared" si="1"/>
        <v>18667028.794836946</v>
      </c>
      <c r="F55" s="5">
        <f t="shared" si="2"/>
        <v>407625.87317354284</v>
      </c>
      <c r="H55" s="1">
        <f t="shared" si="3"/>
        <v>8896.9519898663766</v>
      </c>
      <c r="I55" s="5">
        <f t="shared" si="4"/>
        <v>407431.59330911923</v>
      </c>
      <c r="J55">
        <f t="shared" si="5"/>
        <v>407528.72166402888</v>
      </c>
      <c r="K55">
        <f t="shared" si="6"/>
        <v>88.749049394514842</v>
      </c>
      <c r="L55">
        <f t="shared" si="7"/>
        <v>0.53247898120407844</v>
      </c>
      <c r="M55">
        <f t="shared" si="7"/>
        <v>0.48907800997508122</v>
      </c>
    </row>
    <row r="56" spans="1:13">
      <c r="A56">
        <v>2.58E-2</v>
      </c>
      <c r="B56">
        <v>630690</v>
      </c>
      <c r="C56">
        <v>61.34</v>
      </c>
      <c r="E56" s="5">
        <f t="shared" si="1"/>
        <v>18667028.794836946</v>
      </c>
      <c r="F56" s="5">
        <f t="shared" si="2"/>
        <v>254027.71806467164</v>
      </c>
      <c r="H56" s="1">
        <f t="shared" si="3"/>
        <v>3456.2615346149951</v>
      </c>
      <c r="I56" s="5">
        <f t="shared" si="4"/>
        <v>253980.68400047632</v>
      </c>
      <c r="J56">
        <f t="shared" si="5"/>
        <v>254004.19994390933</v>
      </c>
      <c r="K56">
        <f t="shared" si="6"/>
        <v>89.220346315773725</v>
      </c>
      <c r="L56">
        <f t="shared" si="7"/>
        <v>0.59725982662812271</v>
      </c>
      <c r="M56">
        <f t="shared" si="7"/>
        <v>0.45452145933768701</v>
      </c>
    </row>
    <row r="57" spans="1:13">
      <c r="A57">
        <v>1.61E-2</v>
      </c>
      <c r="B57">
        <v>454110</v>
      </c>
      <c r="C57">
        <v>63.05</v>
      </c>
      <c r="E57" s="5">
        <f t="shared" si="1"/>
        <v>18667028.794836946</v>
      </c>
      <c r="F57" s="5">
        <f t="shared" si="2"/>
        <v>158521.17290082222</v>
      </c>
      <c r="H57" s="1">
        <f t="shared" si="3"/>
        <v>1346.071219775919</v>
      </c>
      <c r="I57" s="5">
        <f t="shared" si="4"/>
        <v>158509.7420089051</v>
      </c>
      <c r="J57">
        <f t="shared" si="5"/>
        <v>158515.45735182537</v>
      </c>
      <c r="K57">
        <f t="shared" si="6"/>
        <v>89.513453589735661</v>
      </c>
      <c r="L57">
        <f t="shared" si="7"/>
        <v>0.65093158628564585</v>
      </c>
      <c r="M57">
        <f t="shared" si="7"/>
        <v>0.41972170641928097</v>
      </c>
    </row>
    <row r="58" spans="1:13">
      <c r="A58">
        <v>0.01</v>
      </c>
      <c r="B58">
        <v>326890</v>
      </c>
      <c r="C58">
        <v>64.72</v>
      </c>
      <c r="E58" s="5">
        <f t="shared" si="1"/>
        <v>18667028.794836946</v>
      </c>
      <c r="F58" s="5">
        <f t="shared" si="2"/>
        <v>98460.35583902002</v>
      </c>
      <c r="H58" s="1">
        <f t="shared" si="3"/>
        <v>519.32056660638341</v>
      </c>
      <c r="I58" s="5">
        <f t="shared" si="4"/>
        <v>98457.616651742574</v>
      </c>
      <c r="J58">
        <f t="shared" si="5"/>
        <v>98458.986235855569</v>
      </c>
      <c r="K58">
        <f t="shared" si="6"/>
        <v>89.69779279896504</v>
      </c>
      <c r="L58">
        <f t="shared" si="7"/>
        <v>0.69880086195400426</v>
      </c>
      <c r="M58">
        <f t="shared" si="7"/>
        <v>0.38593622989748211</v>
      </c>
    </row>
    <row r="59" spans="1:13">
      <c r="A59">
        <v>2.5</v>
      </c>
      <c r="B59" s="1">
        <v>9516200</v>
      </c>
      <c r="C59">
        <v>48.16</v>
      </c>
      <c r="E59" s="5">
        <f t="shared" si="1"/>
        <v>18667028.794836946</v>
      </c>
      <c r="F59" s="5">
        <f t="shared" si="2"/>
        <v>24615088.959755003</v>
      </c>
      <c r="H59" s="1">
        <f t="shared" si="3"/>
        <v>11851287.383445771</v>
      </c>
      <c r="I59" s="5">
        <f t="shared" si="4"/>
        <v>8987508.5645382907</v>
      </c>
      <c r="J59">
        <f t="shared" si="5"/>
        <v>14873746.093122272</v>
      </c>
      <c r="K59">
        <f t="shared" si="6"/>
        <v>37.175121319259773</v>
      </c>
      <c r="L59">
        <f t="shared" si="7"/>
        <v>0.56299217052208572</v>
      </c>
      <c r="M59">
        <f t="shared" si="7"/>
        <v>0.22809133473297807</v>
      </c>
    </row>
    <row r="60" spans="1:13">
      <c r="A60">
        <v>1.56</v>
      </c>
      <c r="B60" s="1">
        <v>7643400</v>
      </c>
      <c r="C60">
        <v>49.31</v>
      </c>
      <c r="E60" s="5">
        <f t="shared" si="1"/>
        <v>18667028.794836946</v>
      </c>
      <c r="F60" s="5">
        <f t="shared" si="2"/>
        <v>15359815.510887122</v>
      </c>
      <c r="H60" s="1">
        <f t="shared" si="3"/>
        <v>7536165.763958171</v>
      </c>
      <c r="I60" s="5">
        <f t="shared" si="4"/>
        <v>9158822.4623374119</v>
      </c>
      <c r="J60">
        <f t="shared" si="5"/>
        <v>11860768.243181871</v>
      </c>
      <c r="K60">
        <f t="shared" si="6"/>
        <v>50.551382798035362</v>
      </c>
      <c r="L60">
        <f t="shared" si="7"/>
        <v>0.55176599984063002</v>
      </c>
      <c r="M60">
        <f t="shared" si="7"/>
        <v>2.5175071953667819E-2</v>
      </c>
    </row>
    <row r="61" spans="1:13">
      <c r="A61">
        <v>0.97</v>
      </c>
      <c r="B61" s="1">
        <v>5953200</v>
      </c>
      <c r="C61">
        <v>50.65</v>
      </c>
      <c r="E61" s="5">
        <f t="shared" si="1"/>
        <v>18667028.794836946</v>
      </c>
      <c r="F61" s="5">
        <f t="shared" si="2"/>
        <v>9550654.5163849406</v>
      </c>
      <c r="H61" s="1">
        <f t="shared" si="3"/>
        <v>3872680.8238265254</v>
      </c>
      <c r="I61" s="5">
        <f t="shared" si="4"/>
        <v>7569265.9940280151</v>
      </c>
      <c r="J61">
        <f t="shared" si="5"/>
        <v>8502437.5594051033</v>
      </c>
      <c r="K61">
        <f t="shared" si="6"/>
        <v>62.90424889842803</v>
      </c>
      <c r="L61">
        <f t="shared" si="7"/>
        <v>0.42821298787292605</v>
      </c>
      <c r="M61">
        <f t="shared" si="7"/>
        <v>0.24193976107459095</v>
      </c>
    </row>
    <row r="62" spans="1:13">
      <c r="A62">
        <v>0.60499999999999998</v>
      </c>
      <c r="B62" s="1">
        <v>4564100</v>
      </c>
      <c r="C62">
        <v>52.12</v>
      </c>
      <c r="E62" s="5">
        <f t="shared" si="1"/>
        <v>18667028.794836946</v>
      </c>
      <c r="F62" s="5">
        <f t="shared" si="2"/>
        <v>5956851.5282607106</v>
      </c>
      <c r="H62" s="1">
        <f t="shared" si="3"/>
        <v>1725214.4057172141</v>
      </c>
      <c r="I62" s="5">
        <f t="shared" si="4"/>
        <v>5406316.883340871</v>
      </c>
      <c r="J62">
        <f t="shared" si="5"/>
        <v>5674912.0688157575</v>
      </c>
      <c r="K62">
        <f t="shared" si="6"/>
        <v>72.30155240291775</v>
      </c>
      <c r="L62">
        <f t="shared" si="7"/>
        <v>0.24338030911149131</v>
      </c>
      <c r="M62">
        <f t="shared" si="7"/>
        <v>0.38721320803756243</v>
      </c>
    </row>
    <row r="63" spans="1:13">
      <c r="A63">
        <v>0.3765</v>
      </c>
      <c r="B63" s="1">
        <v>3462400</v>
      </c>
      <c r="C63">
        <v>53.6</v>
      </c>
      <c r="E63" s="5">
        <f t="shared" si="1"/>
        <v>18667028.794836946</v>
      </c>
      <c r="F63" s="5">
        <f t="shared" si="2"/>
        <v>3707032.3973391037</v>
      </c>
      <c r="H63" s="1">
        <f t="shared" si="3"/>
        <v>708238.3683291598</v>
      </c>
      <c r="I63" s="5">
        <f t="shared" si="4"/>
        <v>3566385.3449725835</v>
      </c>
      <c r="J63">
        <f t="shared" si="5"/>
        <v>3636028.8798645101</v>
      </c>
      <c r="K63">
        <f t="shared" si="6"/>
        <v>78.767924466090889</v>
      </c>
      <c r="L63">
        <f t="shared" si="7"/>
        <v>5.0146973158650111E-2</v>
      </c>
      <c r="M63">
        <f t="shared" si="7"/>
        <v>0.46955082959124789</v>
      </c>
    </row>
    <row r="64" spans="1:13">
      <c r="A64">
        <v>0.23449999999999999</v>
      </c>
      <c r="B64" s="1">
        <v>2602800</v>
      </c>
      <c r="C64">
        <v>55.14</v>
      </c>
      <c r="E64" s="5">
        <f t="shared" si="1"/>
        <v>18667028.794836946</v>
      </c>
      <c r="F64" s="5">
        <f t="shared" si="2"/>
        <v>2308895.3444250193</v>
      </c>
      <c r="H64" s="1">
        <f t="shared" si="3"/>
        <v>281280.36357278208</v>
      </c>
      <c r="I64" s="5">
        <f t="shared" si="4"/>
        <v>2274104.2199740303</v>
      </c>
      <c r="J64">
        <f t="shared" si="5"/>
        <v>2291433.7534031677</v>
      </c>
      <c r="K64">
        <f t="shared" si="6"/>
        <v>82.948987290299328</v>
      </c>
      <c r="L64">
        <f t="shared" si="7"/>
        <v>0.11962741916276022</v>
      </c>
      <c r="M64">
        <f t="shared" si="7"/>
        <v>0.50433419097387244</v>
      </c>
    </row>
    <row r="65" spans="1:13">
      <c r="A65">
        <v>0.14599999999999999</v>
      </c>
      <c r="B65" s="1">
        <v>1940400</v>
      </c>
      <c r="C65">
        <v>56.69</v>
      </c>
      <c r="E65" s="5">
        <f t="shared" si="1"/>
        <v>18667028.794836946</v>
      </c>
      <c r="F65" s="5">
        <f t="shared" si="2"/>
        <v>1437521.1952496921</v>
      </c>
      <c r="H65" s="1">
        <f t="shared" si="3"/>
        <v>110048.82696999919</v>
      </c>
      <c r="I65" s="5">
        <f t="shared" si="4"/>
        <v>1429046.4924450605</v>
      </c>
      <c r="J65">
        <f t="shared" si="5"/>
        <v>1433277.5801940821</v>
      </c>
      <c r="K65">
        <f t="shared" si="6"/>
        <v>85.596425093526037</v>
      </c>
      <c r="L65">
        <f t="shared" si="7"/>
        <v>0.26134942269940109</v>
      </c>
      <c r="M65">
        <f t="shared" si="7"/>
        <v>0.50990342377008357</v>
      </c>
    </row>
    <row r="66" spans="1:13">
      <c r="A66">
        <v>9.0999999999999998E-2</v>
      </c>
      <c r="B66" s="1">
        <v>1436200</v>
      </c>
      <c r="C66">
        <v>58.25</v>
      </c>
      <c r="E66" s="5">
        <f t="shared" si="1"/>
        <v>18667028.794836946</v>
      </c>
      <c r="F66" s="5">
        <f t="shared" si="2"/>
        <v>895989.23813508207</v>
      </c>
      <c r="H66" s="1">
        <f t="shared" si="3"/>
        <v>42907.280396272923</v>
      </c>
      <c r="I66" s="5">
        <f t="shared" si="4"/>
        <v>893929.75336676498</v>
      </c>
      <c r="J66">
        <f t="shared" si="5"/>
        <v>894958.90333878994</v>
      </c>
      <c r="K66">
        <f t="shared" si="6"/>
        <v>87.251998005423061</v>
      </c>
      <c r="L66">
        <f t="shared" ref="L66:M81" si="8">ABS((J66-B66)/B66)</f>
        <v>0.37685635472859635</v>
      </c>
      <c r="M66">
        <f t="shared" si="8"/>
        <v>0.49788837777550321</v>
      </c>
    </row>
    <row r="67" spans="1:13">
      <c r="A67">
        <v>5.6500000000000002E-2</v>
      </c>
      <c r="B67" s="1">
        <v>1052900</v>
      </c>
      <c r="C67">
        <v>59.8</v>
      </c>
      <c r="E67" s="5">
        <f t="shared" ref="E67:E96" si="9">$P$1</f>
        <v>18667028.794836946</v>
      </c>
      <c r="F67" s="5">
        <f t="shared" ref="F67:F96" si="10">A67*$P$2</f>
        <v>556301.01049046312</v>
      </c>
      <c r="H67" s="1">
        <f t="shared" ref="H67:H96" si="11">E67*F67^2/(E67^2+F67^2)</f>
        <v>16563.761475651936</v>
      </c>
      <c r="I67" s="5">
        <f t="shared" ref="I67:I96" si="12">E67^2*F67/(E67^2+F67^2)</f>
        <v>555807.38949980098</v>
      </c>
      <c r="J67">
        <f t="shared" ref="J67:J96" si="13">(H67^2+I67^2)^0.5</f>
        <v>556054.1452204145</v>
      </c>
      <c r="K67">
        <f t="shared" ref="K67:K96" si="14">DEGREES(ATAN(I67/H67))</f>
        <v>88.293018692160487</v>
      </c>
      <c r="L67">
        <f t="shared" si="8"/>
        <v>0.471883231816493</v>
      </c>
      <c r="M67">
        <f t="shared" si="8"/>
        <v>0.47647188448428918</v>
      </c>
    </row>
    <row r="68" spans="1:13">
      <c r="A68">
        <v>3.5349999999999999E-2</v>
      </c>
      <c r="B68">
        <v>766470</v>
      </c>
      <c r="C68">
        <v>61.35</v>
      </c>
      <c r="E68" s="5">
        <f t="shared" si="9"/>
        <v>18667028.794836946</v>
      </c>
      <c r="F68" s="5">
        <f t="shared" si="10"/>
        <v>348057.35789093573</v>
      </c>
      <c r="H68" s="1">
        <f t="shared" si="11"/>
        <v>6487.4717766285121</v>
      </c>
      <c r="I68" s="5">
        <f t="shared" si="12"/>
        <v>347936.39529368567</v>
      </c>
      <c r="J68">
        <f t="shared" si="13"/>
        <v>347996.87133653433</v>
      </c>
      <c r="K68">
        <f t="shared" si="14"/>
        <v>88.931811413689516</v>
      </c>
      <c r="L68">
        <f t="shared" si="8"/>
        <v>0.54597456999421456</v>
      </c>
      <c r="M68">
        <f t="shared" si="8"/>
        <v>0.44958127813674842</v>
      </c>
    </row>
    <row r="69" spans="1:13">
      <c r="A69">
        <v>2.205E-2</v>
      </c>
      <c r="B69">
        <v>553170</v>
      </c>
      <c r="C69">
        <v>62.87</v>
      </c>
      <c r="E69" s="5">
        <f t="shared" si="9"/>
        <v>18667028.794836946</v>
      </c>
      <c r="F69" s="5">
        <f t="shared" si="10"/>
        <v>217105.08462503913</v>
      </c>
      <c r="H69" s="1">
        <f t="shared" si="11"/>
        <v>2524.6783205408024</v>
      </c>
      <c r="I69" s="5">
        <f t="shared" si="12"/>
        <v>217075.72159643634</v>
      </c>
      <c r="J69">
        <f t="shared" si="13"/>
        <v>217090.40261429281</v>
      </c>
      <c r="K69">
        <f t="shared" si="14"/>
        <v>89.33365698560408</v>
      </c>
      <c r="L69">
        <f t="shared" si="8"/>
        <v>0.60755210402897342</v>
      </c>
      <c r="M69">
        <f t="shared" si="8"/>
        <v>0.42092662614289938</v>
      </c>
    </row>
    <row r="70" spans="1:13">
      <c r="A70">
        <v>1.37E-2</v>
      </c>
      <c r="B70">
        <v>396180</v>
      </c>
      <c r="C70">
        <v>64.37</v>
      </c>
      <c r="E70" s="5">
        <f t="shared" si="9"/>
        <v>18667028.794836946</v>
      </c>
      <c r="F70" s="5">
        <f t="shared" si="10"/>
        <v>134890.68749945742</v>
      </c>
      <c r="H70" s="1">
        <f t="shared" si="11"/>
        <v>974.688993401429</v>
      </c>
      <c r="I70" s="5">
        <f t="shared" si="12"/>
        <v>134883.64425385775</v>
      </c>
      <c r="J70">
        <f t="shared" si="13"/>
        <v>134887.16583068646</v>
      </c>
      <c r="K70">
        <f t="shared" si="14"/>
        <v>89.585979501323607</v>
      </c>
      <c r="L70">
        <f t="shared" si="8"/>
        <v>0.6595306026788671</v>
      </c>
      <c r="M70">
        <f t="shared" si="8"/>
        <v>0.39173496195935376</v>
      </c>
    </row>
    <row r="71" spans="1:13">
      <c r="A71">
        <v>8.5500000000000003E-3</v>
      </c>
      <c r="B71">
        <v>281410</v>
      </c>
      <c r="C71">
        <v>65.87</v>
      </c>
      <c r="E71" s="5">
        <f t="shared" si="9"/>
        <v>18667028.794836946</v>
      </c>
      <c r="F71" s="5">
        <f t="shared" si="10"/>
        <v>84183.604242362111</v>
      </c>
      <c r="H71" s="1">
        <f t="shared" si="11"/>
        <v>379.63915802032915</v>
      </c>
      <c r="I71" s="5">
        <f t="shared" si="12"/>
        <v>84181.892165256271</v>
      </c>
      <c r="J71">
        <f t="shared" si="13"/>
        <v>84182.74819945675</v>
      </c>
      <c r="K71">
        <f t="shared" si="14"/>
        <v>89.74161219861135</v>
      </c>
      <c r="L71">
        <f t="shared" si="8"/>
        <v>0.7008537429392816</v>
      </c>
      <c r="M71">
        <f t="shared" si="8"/>
        <v>0.36240492179461581</v>
      </c>
    </row>
    <row r="72" spans="1:13">
      <c r="A72">
        <v>5.3499999999999997E-3</v>
      </c>
      <c r="B72">
        <v>198040</v>
      </c>
      <c r="C72">
        <v>67.38</v>
      </c>
      <c r="E72" s="5">
        <f t="shared" si="9"/>
        <v>18667028.794836946</v>
      </c>
      <c r="F72" s="5">
        <f t="shared" si="10"/>
        <v>52676.290373875701</v>
      </c>
      <c r="H72" s="1">
        <f t="shared" si="11"/>
        <v>148.64548088474581</v>
      </c>
      <c r="I72" s="5">
        <f t="shared" si="12"/>
        <v>52675.870912771315</v>
      </c>
      <c r="J72">
        <f t="shared" si="13"/>
        <v>52676.080642905988</v>
      </c>
      <c r="K72">
        <f t="shared" si="14"/>
        <v>89.838318077244253</v>
      </c>
      <c r="L72">
        <f t="shared" si="8"/>
        <v>0.73401292343513436</v>
      </c>
      <c r="M72">
        <f t="shared" si="8"/>
        <v>0.33330837158272869</v>
      </c>
    </row>
    <row r="73" spans="1:13">
      <c r="A73">
        <v>3.32E-3</v>
      </c>
      <c r="B73">
        <v>137760</v>
      </c>
      <c r="C73">
        <v>68.900000000000006</v>
      </c>
      <c r="E73" s="5">
        <f t="shared" si="9"/>
        <v>18667028.794836946</v>
      </c>
      <c r="F73" s="5">
        <f t="shared" si="10"/>
        <v>32688.838138554645</v>
      </c>
      <c r="H73" s="1">
        <f t="shared" si="11"/>
        <v>57.243007112747463</v>
      </c>
      <c r="I73" s="5">
        <f t="shared" si="12"/>
        <v>32688.737897246039</v>
      </c>
      <c r="J73">
        <f t="shared" si="13"/>
        <v>32688.788017861916</v>
      </c>
      <c r="K73">
        <f t="shared" si="14"/>
        <v>89.899666381370068</v>
      </c>
      <c r="L73">
        <f t="shared" si="8"/>
        <v>0.76271204981226826</v>
      </c>
      <c r="M73">
        <f t="shared" si="8"/>
        <v>0.30478470800246821</v>
      </c>
    </row>
    <row r="74" spans="1:13">
      <c r="A74">
        <v>2.0699999999999998E-3</v>
      </c>
      <c r="B74">
        <v>94658</v>
      </c>
      <c r="C74">
        <v>70.44</v>
      </c>
      <c r="E74" s="5">
        <f t="shared" si="9"/>
        <v>18667028.794836946</v>
      </c>
      <c r="F74" s="5">
        <f t="shared" si="10"/>
        <v>20381.293658677139</v>
      </c>
      <c r="H74" s="1">
        <f t="shared" si="11"/>
        <v>22.252959513370911</v>
      </c>
      <c r="I74" s="5">
        <f t="shared" si="12"/>
        <v>20381.26936214299</v>
      </c>
      <c r="J74">
        <f t="shared" si="13"/>
        <v>20381.281510406447</v>
      </c>
      <c r="K74">
        <f t="shared" si="14"/>
        <v>89.937442554117013</v>
      </c>
      <c r="L74">
        <f t="shared" si="8"/>
        <v>0.78468506084634737</v>
      </c>
      <c r="M74">
        <f t="shared" si="8"/>
        <v>0.27679503909876513</v>
      </c>
    </row>
    <row r="75" spans="1:13">
      <c r="A75">
        <v>1.2899999999999999E-3</v>
      </c>
      <c r="B75">
        <v>64598</v>
      </c>
      <c r="C75">
        <v>71.98</v>
      </c>
      <c r="E75" s="5">
        <f t="shared" si="9"/>
        <v>18667028.794836946</v>
      </c>
      <c r="F75" s="5">
        <f t="shared" si="10"/>
        <v>12701.38590323358</v>
      </c>
      <c r="H75" s="1">
        <f t="shared" si="11"/>
        <v>8.6422499770805441</v>
      </c>
      <c r="I75" s="5">
        <f t="shared" si="12"/>
        <v>12701.380022889512</v>
      </c>
      <c r="J75">
        <f t="shared" si="13"/>
        <v>12701.382963061207</v>
      </c>
      <c r="K75">
        <f t="shared" si="14"/>
        <v>89.961014915554358</v>
      </c>
      <c r="L75">
        <f t="shared" si="8"/>
        <v>0.80337807729246713</v>
      </c>
      <c r="M75">
        <f t="shared" si="8"/>
        <v>0.24980570874623997</v>
      </c>
    </row>
    <row r="76" spans="1:13">
      <c r="A76" s="1">
        <v>8.0500000000000005E-4</v>
      </c>
      <c r="B76">
        <v>43960</v>
      </c>
      <c r="C76">
        <v>73.489999999999995</v>
      </c>
      <c r="E76" s="5">
        <f t="shared" si="9"/>
        <v>18667028.794836946</v>
      </c>
      <c r="F76" s="5">
        <f t="shared" si="10"/>
        <v>7926.058645041112</v>
      </c>
      <c r="H76" s="1">
        <f t="shared" si="11"/>
        <v>3.365420121704219</v>
      </c>
      <c r="I76" s="5">
        <f t="shared" si="12"/>
        <v>7926.0572160768388</v>
      </c>
      <c r="J76">
        <f t="shared" si="13"/>
        <v>7926.0579305589436</v>
      </c>
      <c r="K76">
        <f t="shared" si="14"/>
        <v>89.975672096173739</v>
      </c>
      <c r="L76">
        <f t="shared" si="8"/>
        <v>0.81969840922295401</v>
      </c>
      <c r="M76">
        <f t="shared" si="8"/>
        <v>0.22432537891105925</v>
      </c>
    </row>
    <row r="77" spans="1:13">
      <c r="A77" s="1">
        <v>5.0000000000000001E-4</v>
      </c>
      <c r="B77">
        <v>29576</v>
      </c>
      <c r="C77" t="s">
        <v>18</v>
      </c>
      <c r="E77" s="5">
        <f t="shared" si="9"/>
        <v>18667028.794836946</v>
      </c>
      <c r="F77" s="5">
        <f t="shared" si="10"/>
        <v>4923.0177919510006</v>
      </c>
      <c r="H77" s="1">
        <f t="shared" si="11"/>
        <v>1.2983374462297528</v>
      </c>
      <c r="I77" s="5">
        <f t="shared" si="12"/>
        <v>4923.0174495430883</v>
      </c>
      <c r="J77">
        <f t="shared" si="13"/>
        <v>4923.0176207470413</v>
      </c>
      <c r="K77">
        <f t="shared" si="14"/>
        <v>89.984889500171292</v>
      </c>
      <c r="L77">
        <f t="shared" si="8"/>
        <v>0.83354687514379755</v>
      </c>
    </row>
    <row r="78" spans="1:13">
      <c r="A78">
        <v>0.2</v>
      </c>
      <c r="B78" s="1">
        <v>1765700</v>
      </c>
      <c r="C78" t="s">
        <v>18</v>
      </c>
      <c r="E78" s="5">
        <f t="shared" si="9"/>
        <v>18667028.794836946</v>
      </c>
      <c r="F78" s="5">
        <f t="shared" si="10"/>
        <v>1969207.1167804003</v>
      </c>
      <c r="H78" s="1">
        <f t="shared" si="11"/>
        <v>205447.70335542643</v>
      </c>
      <c r="I78" s="5">
        <f t="shared" si="12"/>
        <v>1947534.193680523</v>
      </c>
      <c r="J78">
        <f t="shared" si="13"/>
        <v>1958340.6737258113</v>
      </c>
      <c r="K78">
        <f t="shared" si="14"/>
        <v>83.978072145779805</v>
      </c>
      <c r="L78">
        <f t="shared" si="8"/>
        <v>0.10910158788345206</v>
      </c>
    </row>
    <row r="79" spans="1:13">
      <c r="A79">
        <v>0.12479999999999999</v>
      </c>
      <c r="B79" s="1">
        <v>1667600</v>
      </c>
      <c r="C79">
        <v>65.61</v>
      </c>
      <c r="E79" s="5">
        <f t="shared" si="9"/>
        <v>18667028.794836946</v>
      </c>
      <c r="F79" s="5">
        <f t="shared" si="10"/>
        <v>1228785.2408709696</v>
      </c>
      <c r="H79" s="1">
        <f t="shared" si="11"/>
        <v>80537.656238722644</v>
      </c>
      <c r="I79" s="5">
        <f t="shared" si="12"/>
        <v>1223483.7285409595</v>
      </c>
      <c r="J79">
        <f t="shared" si="13"/>
        <v>1226131.6193936584</v>
      </c>
      <c r="K79">
        <f t="shared" si="14"/>
        <v>86.233852617558838</v>
      </c>
      <c r="L79">
        <f t="shared" si="8"/>
        <v>0.26473277800812045</v>
      </c>
      <c r="M79">
        <f t="shared" si="8"/>
        <v>0.31434007952383536</v>
      </c>
    </row>
    <row r="80" spans="1:13">
      <c r="A80">
        <v>7.7600000000000002E-2</v>
      </c>
      <c r="B80" s="1">
        <v>1297700</v>
      </c>
      <c r="C80">
        <v>62.86</v>
      </c>
      <c r="E80" s="5">
        <f t="shared" si="9"/>
        <v>18667028.794836946</v>
      </c>
      <c r="F80" s="5">
        <f t="shared" si="10"/>
        <v>764052.3613107953</v>
      </c>
      <c r="H80" s="1">
        <f t="shared" si="11"/>
        <v>31220.80357096688</v>
      </c>
      <c r="I80" s="5">
        <f t="shared" si="12"/>
        <v>762774.47563586582</v>
      </c>
      <c r="J80">
        <f t="shared" si="13"/>
        <v>763413.15109001566</v>
      </c>
      <c r="K80">
        <f t="shared" si="14"/>
        <v>87.656158676930318</v>
      </c>
      <c r="L80">
        <f t="shared" si="8"/>
        <v>0.41171830847652335</v>
      </c>
      <c r="M80">
        <f t="shared" si="8"/>
        <v>0.39446641229605978</v>
      </c>
    </row>
    <row r="81" spans="1:13">
      <c r="A81">
        <v>4.8399999999999999E-2</v>
      </c>
      <c r="B81">
        <v>960460</v>
      </c>
      <c r="C81">
        <v>62.7</v>
      </c>
      <c r="E81" s="5">
        <f t="shared" si="9"/>
        <v>18667028.794836946</v>
      </c>
      <c r="F81" s="5">
        <f t="shared" si="10"/>
        <v>476548.12226085685</v>
      </c>
      <c r="H81" s="1">
        <f t="shared" si="11"/>
        <v>12157.810791888503</v>
      </c>
      <c r="I81" s="5">
        <f t="shared" si="12"/>
        <v>476237.74710863759</v>
      </c>
      <c r="J81">
        <f t="shared" si="13"/>
        <v>476392.90940815024</v>
      </c>
      <c r="K81">
        <f t="shared" si="14"/>
        <v>88.537621216165078</v>
      </c>
      <c r="L81">
        <f t="shared" si="8"/>
        <v>0.50399505506928943</v>
      </c>
      <c r="M81">
        <f t="shared" si="8"/>
        <v>0.4120832729850889</v>
      </c>
    </row>
    <row r="82" spans="1:13">
      <c r="A82">
        <v>3.0120000000000001E-2</v>
      </c>
      <c r="B82">
        <v>691830</v>
      </c>
      <c r="C82">
        <v>63.85</v>
      </c>
      <c r="E82" s="5">
        <f t="shared" si="9"/>
        <v>18667028.794836946</v>
      </c>
      <c r="F82" s="5">
        <f t="shared" si="10"/>
        <v>296562.5917871283</v>
      </c>
      <c r="H82" s="1">
        <f t="shared" si="11"/>
        <v>4710.2931779974615</v>
      </c>
      <c r="I82" s="5">
        <f t="shared" si="12"/>
        <v>296487.75948423229</v>
      </c>
      <c r="J82">
        <f t="shared" si="13"/>
        <v>296525.17327505711</v>
      </c>
      <c r="K82">
        <f t="shared" si="14"/>
        <v>89.089820039299426</v>
      </c>
      <c r="L82">
        <f t="shared" ref="L82:M101" si="15">ABS((J82-B82)/B82)</f>
        <v>0.57139012000772282</v>
      </c>
      <c r="M82">
        <f t="shared" si="15"/>
        <v>0.39529866937039032</v>
      </c>
    </row>
    <row r="83" spans="1:13">
      <c r="A83">
        <v>1.8759999999999999E-2</v>
      </c>
      <c r="B83">
        <v>493380</v>
      </c>
      <c r="C83">
        <v>65.34</v>
      </c>
      <c r="E83" s="5">
        <f t="shared" si="9"/>
        <v>18667028.794836946</v>
      </c>
      <c r="F83" s="5">
        <f t="shared" si="10"/>
        <v>184711.62755400155</v>
      </c>
      <c r="H83" s="1">
        <f t="shared" si="11"/>
        <v>1827.5562458139229</v>
      </c>
      <c r="I83" s="5">
        <f t="shared" si="12"/>
        <v>184693.54375007533</v>
      </c>
      <c r="J83">
        <f t="shared" si="13"/>
        <v>184702.5854307205</v>
      </c>
      <c r="K83">
        <f t="shared" si="14"/>
        <v>89.433072535891554</v>
      </c>
      <c r="L83">
        <f t="shared" si="15"/>
        <v>0.62563827996529964</v>
      </c>
      <c r="M83">
        <f t="shared" si="15"/>
        <v>0.36873389249910543</v>
      </c>
    </row>
    <row r="84" spans="1:13">
      <c r="A84">
        <v>1.1679999999999999E-2</v>
      </c>
      <c r="B84">
        <v>348770</v>
      </c>
      <c r="C84">
        <v>66.66</v>
      </c>
      <c r="E84" s="5">
        <f t="shared" si="9"/>
        <v>18667028.794836946</v>
      </c>
      <c r="F84" s="5">
        <f t="shared" si="10"/>
        <v>115001.69561997538</v>
      </c>
      <c r="H84" s="1">
        <f t="shared" si="11"/>
        <v>708.46240195989003</v>
      </c>
      <c r="I84" s="5">
        <f t="shared" si="12"/>
        <v>114997.3310058526</v>
      </c>
      <c r="J84">
        <f t="shared" si="13"/>
        <v>114999.51329220754</v>
      </c>
      <c r="K84">
        <f t="shared" si="14"/>
        <v>89.647023181405274</v>
      </c>
      <c r="L84">
        <f t="shared" si="15"/>
        <v>0.67027120081369507</v>
      </c>
      <c r="M84">
        <f t="shared" si="15"/>
        <v>0.34483983170424959</v>
      </c>
    </row>
    <row r="85" spans="1:13">
      <c r="A85">
        <v>7.28E-3</v>
      </c>
      <c r="B85">
        <v>245050</v>
      </c>
      <c r="C85">
        <v>68.010000000000005</v>
      </c>
      <c r="E85" s="5">
        <f t="shared" si="9"/>
        <v>18667028.794836946</v>
      </c>
      <c r="F85" s="5">
        <f t="shared" si="10"/>
        <v>71679.139050806567</v>
      </c>
      <c r="H85" s="1">
        <f t="shared" si="11"/>
        <v>275.23519013154663</v>
      </c>
      <c r="I85" s="5">
        <f t="shared" si="12"/>
        <v>71678.082180873927</v>
      </c>
      <c r="J85">
        <f t="shared" si="13"/>
        <v>71678.610613892364</v>
      </c>
      <c r="K85">
        <f t="shared" si="14"/>
        <v>89.779992198703283</v>
      </c>
      <c r="L85">
        <f t="shared" si="15"/>
        <v>0.70749393750707046</v>
      </c>
      <c r="M85">
        <f t="shared" si="15"/>
        <v>0.320099870588197</v>
      </c>
    </row>
    <row r="86" spans="1:13">
      <c r="A86">
        <v>4.5199999999999997E-3</v>
      </c>
      <c r="B86">
        <v>170810</v>
      </c>
      <c r="C86">
        <v>69.319999999999993</v>
      </c>
      <c r="E86" s="5">
        <f t="shared" si="9"/>
        <v>18667028.794836946</v>
      </c>
      <c r="F86" s="5">
        <f t="shared" si="10"/>
        <v>44504.080839237045</v>
      </c>
      <c r="H86" s="1">
        <f t="shared" si="11"/>
        <v>106.10161775053766</v>
      </c>
      <c r="I86" s="5">
        <f t="shared" si="12"/>
        <v>44503.827882270758</v>
      </c>
      <c r="J86">
        <f t="shared" si="13"/>
        <v>44503.954360574178</v>
      </c>
      <c r="K86">
        <f t="shared" si="14"/>
        <v>89.863401337187128</v>
      </c>
      <c r="L86">
        <f t="shared" si="15"/>
        <v>0.73945346080104102</v>
      </c>
      <c r="M86">
        <f t="shared" si="15"/>
        <v>0.29635604929583292</v>
      </c>
    </row>
    <row r="87" spans="1:13">
      <c r="A87">
        <v>2.8300000000000001E-3</v>
      </c>
      <c r="B87">
        <v>118270</v>
      </c>
      <c r="C87">
        <v>70.63</v>
      </c>
      <c r="E87" s="5">
        <f t="shared" si="9"/>
        <v>18667028.794836946</v>
      </c>
      <c r="F87" s="5">
        <f t="shared" si="10"/>
        <v>27864.280702442666</v>
      </c>
      <c r="H87" s="1">
        <f t="shared" si="11"/>
        <v>41.592929309866491</v>
      </c>
      <c r="I87" s="5">
        <f t="shared" si="12"/>
        <v>27864.218616661889</v>
      </c>
      <c r="J87">
        <f t="shared" si="13"/>
        <v>27864.249659534984</v>
      </c>
      <c r="K87">
        <f t="shared" si="14"/>
        <v>89.914474632507819</v>
      </c>
      <c r="L87">
        <f t="shared" si="15"/>
        <v>0.76440137262589858</v>
      </c>
      <c r="M87">
        <f t="shared" si="15"/>
        <v>0.27303517814679068</v>
      </c>
    </row>
    <row r="88" spans="1:13">
      <c r="A88">
        <v>1.7600000000000001E-3</v>
      </c>
      <c r="B88">
        <v>81354</v>
      </c>
      <c r="C88">
        <v>71.92</v>
      </c>
      <c r="E88" s="5">
        <f t="shared" si="9"/>
        <v>18667028.794836946</v>
      </c>
      <c r="F88" s="5">
        <f t="shared" si="10"/>
        <v>17329.022627667524</v>
      </c>
      <c r="H88" s="1">
        <f t="shared" si="11"/>
        <v>16.086907549232102</v>
      </c>
      <c r="I88" s="5">
        <f t="shared" si="12"/>
        <v>17329.007693829473</v>
      </c>
      <c r="J88">
        <f t="shared" si="13"/>
        <v>17329.015160746891</v>
      </c>
      <c r="K88">
        <f t="shared" si="14"/>
        <v>89.946811054648862</v>
      </c>
      <c r="L88">
        <f t="shared" si="15"/>
        <v>0.78699246305348369</v>
      </c>
      <c r="M88">
        <f t="shared" si="15"/>
        <v>0.25065087673315989</v>
      </c>
    </row>
    <row r="89" spans="1:13">
      <c r="A89">
        <v>1.1000000000000001E-3</v>
      </c>
      <c r="B89">
        <v>55613</v>
      </c>
      <c r="C89">
        <v>73.23</v>
      </c>
      <c r="E89" s="5">
        <f t="shared" si="9"/>
        <v>18667028.794836946</v>
      </c>
      <c r="F89" s="5">
        <f t="shared" si="10"/>
        <v>10830.639142292202</v>
      </c>
      <c r="H89" s="1">
        <f t="shared" si="11"/>
        <v>6.2839515614255559</v>
      </c>
      <c r="I89" s="5">
        <f t="shared" si="12"/>
        <v>10830.635496333731</v>
      </c>
      <c r="J89">
        <f t="shared" si="13"/>
        <v>10830.637319312813</v>
      </c>
      <c r="K89">
        <f t="shared" si="14"/>
        <v>89.966756903336361</v>
      </c>
      <c r="L89">
        <f t="shared" si="15"/>
        <v>0.80524989985591844</v>
      </c>
      <c r="M89">
        <f t="shared" si="15"/>
        <v>0.22855055173202726</v>
      </c>
    </row>
    <row r="90" spans="1:13">
      <c r="A90" s="1">
        <v>6.8400000000000004E-4</v>
      </c>
      <c r="B90">
        <v>37745</v>
      </c>
      <c r="C90">
        <v>74.569999999999993</v>
      </c>
      <c r="E90" s="5">
        <f t="shared" si="9"/>
        <v>18667028.794836946</v>
      </c>
      <c r="F90" s="5">
        <f t="shared" si="10"/>
        <v>6734.6883393889693</v>
      </c>
      <c r="H90" s="1">
        <f t="shared" si="11"/>
        <v>2.4297397097073534</v>
      </c>
      <c r="I90" s="5">
        <f t="shared" si="12"/>
        <v>6734.6874627877787</v>
      </c>
      <c r="J90">
        <f t="shared" si="13"/>
        <v>6734.6879010883604</v>
      </c>
      <c r="K90">
        <f t="shared" si="14"/>
        <v>89.979328836651931</v>
      </c>
      <c r="L90">
        <f t="shared" si="15"/>
        <v>0.82157403891672109</v>
      </c>
      <c r="M90">
        <f t="shared" si="15"/>
        <v>0.20664246797173044</v>
      </c>
    </row>
    <row r="91" spans="1:13">
      <c r="A91" s="1">
        <v>4.28E-4</v>
      </c>
      <c r="B91">
        <v>25396</v>
      </c>
      <c r="C91">
        <v>75.930000000000007</v>
      </c>
      <c r="E91" s="5">
        <f t="shared" si="9"/>
        <v>18667028.794836946</v>
      </c>
      <c r="F91" s="5">
        <f t="shared" si="10"/>
        <v>4214.1032299100561</v>
      </c>
      <c r="H91" s="1">
        <f t="shared" si="11"/>
        <v>0.95133860468490783</v>
      </c>
      <c r="I91" s="5">
        <f t="shared" si="12"/>
        <v>4214.103015144271</v>
      </c>
      <c r="J91">
        <f t="shared" si="13"/>
        <v>4214.1031225271618</v>
      </c>
      <c r="K91">
        <f t="shared" si="14"/>
        <v>89.987065412066471</v>
      </c>
      <c r="L91">
        <f t="shared" si="15"/>
        <v>0.83406429664013382</v>
      </c>
      <c r="M91">
        <f t="shared" si="15"/>
        <v>0.18513190322753145</v>
      </c>
    </row>
    <row r="92" spans="1:13">
      <c r="A92" s="1">
        <v>2.656E-4</v>
      </c>
      <c r="B92">
        <v>16914</v>
      </c>
      <c r="C92">
        <v>77.290000000000006</v>
      </c>
      <c r="E92" s="5">
        <f t="shared" si="9"/>
        <v>18667028.794836946</v>
      </c>
      <c r="F92" s="5">
        <f t="shared" si="10"/>
        <v>2615.1070510843715</v>
      </c>
      <c r="H92" s="1">
        <f t="shared" si="11"/>
        <v>0.36635636177438852</v>
      </c>
      <c r="I92" s="5">
        <f t="shared" si="12"/>
        <v>2615.1069997606651</v>
      </c>
      <c r="J92">
        <f t="shared" si="13"/>
        <v>2615.1070254225183</v>
      </c>
      <c r="K92">
        <f t="shared" si="14"/>
        <v>89.991973302357408</v>
      </c>
      <c r="L92">
        <f t="shared" si="15"/>
        <v>0.84538802025407844</v>
      </c>
      <c r="M92">
        <f t="shared" si="15"/>
        <v>0.16434174281740718</v>
      </c>
    </row>
    <row r="93" spans="1:13">
      <c r="A93" s="1">
        <v>1.6559999999999999E-4</v>
      </c>
      <c r="B93">
        <v>11137</v>
      </c>
      <c r="C93">
        <v>78.7</v>
      </c>
      <c r="E93" s="5">
        <f t="shared" si="9"/>
        <v>18667028.794836946</v>
      </c>
      <c r="F93" s="5">
        <f t="shared" si="10"/>
        <v>1630.5034926941712</v>
      </c>
      <c r="H93" s="1">
        <f t="shared" si="11"/>
        <v>0.14241910957677451</v>
      </c>
      <c r="I93" s="5">
        <f t="shared" si="12"/>
        <v>1630.503480254331</v>
      </c>
      <c r="J93">
        <f t="shared" si="13"/>
        <v>1630.5034864742511</v>
      </c>
      <c r="K93">
        <f t="shared" si="14"/>
        <v>89.994995402353425</v>
      </c>
      <c r="L93">
        <f t="shared" si="15"/>
        <v>0.85359580798471291</v>
      </c>
      <c r="M93">
        <f t="shared" si="15"/>
        <v>0.14351963662456699</v>
      </c>
    </row>
    <row r="94" spans="1:13">
      <c r="A94" s="1">
        <v>1.032E-4</v>
      </c>
      <c r="B94">
        <v>7292.3</v>
      </c>
      <c r="C94">
        <v>80.12</v>
      </c>
      <c r="E94" s="5">
        <f t="shared" si="9"/>
        <v>18667028.794836946</v>
      </c>
      <c r="F94" s="5">
        <f t="shared" si="10"/>
        <v>1016.1108722586865</v>
      </c>
      <c r="H94" s="1">
        <f t="shared" si="11"/>
        <v>5.5310425296426192E-2</v>
      </c>
      <c r="I94" s="5">
        <f t="shared" si="12"/>
        <v>1016.110869247949</v>
      </c>
      <c r="J94">
        <f t="shared" si="13"/>
        <v>1016.1108707533178</v>
      </c>
      <c r="K94">
        <f t="shared" si="14"/>
        <v>89.996881192766125</v>
      </c>
      <c r="L94">
        <f t="shared" si="15"/>
        <v>0.86065975470656475</v>
      </c>
      <c r="M94">
        <f t="shared" si="15"/>
        <v>0.12327610075843884</v>
      </c>
    </row>
    <row r="95" spans="1:13">
      <c r="A95" s="1">
        <v>6.4399999999999993E-5</v>
      </c>
      <c r="B95">
        <v>4764.3</v>
      </c>
      <c r="C95">
        <v>81.53</v>
      </c>
      <c r="E95" s="5">
        <f t="shared" si="9"/>
        <v>18667028.794836946</v>
      </c>
      <c r="F95" s="5">
        <f t="shared" si="10"/>
        <v>634.08469160328877</v>
      </c>
      <c r="H95" s="1">
        <f t="shared" si="11"/>
        <v>2.1538692637198265E-2</v>
      </c>
      <c r="I95" s="5">
        <f t="shared" si="12"/>
        <v>634.08469087165895</v>
      </c>
      <c r="J95">
        <f t="shared" si="13"/>
        <v>634.08469123747386</v>
      </c>
      <c r="K95">
        <f t="shared" si="14"/>
        <v>89.998053767577687</v>
      </c>
      <c r="L95">
        <f t="shared" si="15"/>
        <v>0.8669091595328855</v>
      </c>
      <c r="M95">
        <f t="shared" si="15"/>
        <v>0.10386426796979868</v>
      </c>
    </row>
    <row r="96" spans="1:13">
      <c r="A96" s="1">
        <v>4.0000000000000003E-5</v>
      </c>
      <c r="B96">
        <v>3075.3</v>
      </c>
      <c r="C96">
        <v>82.97</v>
      </c>
      <c r="E96" s="5">
        <f t="shared" si="9"/>
        <v>18667028.794836946</v>
      </c>
      <c r="F96" s="5">
        <f t="shared" si="10"/>
        <v>393.8414233560801</v>
      </c>
      <c r="H96" s="1">
        <f t="shared" si="11"/>
        <v>8.3093602301079275E-3</v>
      </c>
      <c r="I96" s="5">
        <f t="shared" si="12"/>
        <v>393.84142318076721</v>
      </c>
      <c r="J96">
        <f t="shared" si="13"/>
        <v>393.84142326842363</v>
      </c>
      <c r="K96">
        <f t="shared" si="14"/>
        <v>89.998791159985856</v>
      </c>
      <c r="L96">
        <f t="shared" si="15"/>
        <v>0.87193398261359101</v>
      </c>
      <c r="M96">
        <f t="shared" si="15"/>
        <v>8.4714850668746025E-2</v>
      </c>
    </row>
  </sheetData>
  <pageMargins left="0.7" right="0.7" top="0.75" bottom="0.75" header="0.3" footer="0.3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96"/>
  <sheetViews>
    <sheetView zoomScale="70" zoomScaleNormal="70" workbookViewId="0">
      <selection activeCell="Q1" sqref="Q1:Q2"/>
    </sheetView>
  </sheetViews>
  <sheetFormatPr defaultRowHeight="14.4"/>
  <cols>
    <col min="16" max="16" width="13.77734375" customWidth="1"/>
    <col min="19" max="19" width="10.109375" bestFit="1" customWidth="1"/>
  </cols>
  <sheetData>
    <row r="1" spans="1:23">
      <c r="A1" t="s">
        <v>19</v>
      </c>
      <c r="B1" t="s">
        <v>20</v>
      </c>
      <c r="C1" t="s">
        <v>21</v>
      </c>
      <c r="E1" t="s">
        <v>0</v>
      </c>
      <c r="F1" t="s">
        <v>1</v>
      </c>
      <c r="H1" t="s">
        <v>27</v>
      </c>
      <c r="I1" t="s">
        <v>28</v>
      </c>
      <c r="J1" t="s">
        <v>25</v>
      </c>
      <c r="K1" t="s">
        <v>24</v>
      </c>
      <c r="L1" t="s">
        <v>30</v>
      </c>
      <c r="M1" t="s">
        <v>31</v>
      </c>
      <c r="O1" t="s">
        <v>42</v>
      </c>
      <c r="P1" s="5">
        <f>10^Q1</f>
        <v>23875075.488207102</v>
      </c>
      <c r="Q1">
        <v>7.3779447534101275</v>
      </c>
      <c r="R1" s="5"/>
      <c r="S1" s="4">
        <f>P1/10^6</f>
        <v>23.875075488207102</v>
      </c>
      <c r="T1" s="8" t="s">
        <v>44</v>
      </c>
    </row>
    <row r="2" spans="1:23">
      <c r="A2">
        <v>30000</v>
      </c>
      <c r="B2" s="1">
        <v>233370000</v>
      </c>
      <c r="C2">
        <v>17.66</v>
      </c>
      <c r="E2" s="5">
        <f>$P$1</f>
        <v>23875075.488207102</v>
      </c>
      <c r="F2" s="5">
        <f>A2*$P$2</f>
        <v>464416473381.04456</v>
      </c>
      <c r="H2" s="1">
        <f>E2*F2^2/(E2^2+F2^2)</f>
        <v>23875075.4251086</v>
      </c>
      <c r="I2" s="5">
        <f>E2^2*F2/(E2^2+F2^2)</f>
        <v>1227.3880465764973</v>
      </c>
      <c r="J2">
        <f>(H2^2+I2^2)^0.5</f>
        <v>23875075.456657849</v>
      </c>
      <c r="K2">
        <f>DEGREES(ATAN(I2/H2))</f>
        <v>2.9455050331581357E-3</v>
      </c>
      <c r="L2">
        <f t="shared" ref="L2:M33" si="0">ABS((J2-B2)/B2)</f>
        <v>0.89769432464902144</v>
      </c>
      <c r="M2">
        <f t="shared" si="0"/>
        <v>0.99983321036052342</v>
      </c>
      <c r="O2" t="s">
        <v>43</v>
      </c>
      <c r="P2" s="5">
        <f>10^Q2</f>
        <v>15480549.112701485</v>
      </c>
      <c r="Q2">
        <v>7.1897863615398085</v>
      </c>
      <c r="R2" s="5"/>
      <c r="S2" s="4">
        <f>P2/10^6</f>
        <v>15.480549112701485</v>
      </c>
      <c r="T2" s="8" t="s">
        <v>45</v>
      </c>
    </row>
    <row r="3" spans="1:23">
      <c r="A3">
        <v>18720</v>
      </c>
      <c r="B3" s="1">
        <v>210890000</v>
      </c>
      <c r="C3">
        <v>18.670000000000002</v>
      </c>
      <c r="E3" s="5">
        <f t="shared" ref="E3:E66" si="1">$P$1</f>
        <v>23875075.488207102</v>
      </c>
      <c r="F3" s="5">
        <f t="shared" ref="F3:F66" si="2">A3*$P$2</f>
        <v>289795879389.77179</v>
      </c>
      <c r="H3" s="1">
        <f t="shared" ref="H3:H66" si="3">E3*F3^2/(E3^2+F3^2)</f>
        <v>23875075.326156799</v>
      </c>
      <c r="I3" s="5">
        <f t="shared" ref="I3:I66" si="4">E3^2*F3/(E3^2+F3^2)</f>
        <v>1966.9680152075446</v>
      </c>
      <c r="J3">
        <f t="shared" ref="J3:J66" si="5">(H3^2+I3^2)^0.5</f>
        <v>23875075.407181948</v>
      </c>
      <c r="K3">
        <f t="shared" ref="K3:K66" si="6">DEGREES(ATAN(I3/H3))</f>
        <v>4.7203606235398342E-3</v>
      </c>
      <c r="L3">
        <f t="shared" si="0"/>
        <v>0.88678896388078166</v>
      </c>
      <c r="M3">
        <f t="shared" si="0"/>
        <v>0.9997471686864734</v>
      </c>
      <c r="P3" s="5"/>
      <c r="R3" s="5"/>
      <c r="T3" s="8"/>
    </row>
    <row r="4" spans="1:23">
      <c r="A4">
        <v>11640</v>
      </c>
      <c r="B4" s="1">
        <v>190210000</v>
      </c>
      <c r="C4">
        <v>19.47</v>
      </c>
      <c r="E4" s="5">
        <f t="shared" si="1"/>
        <v>23875075.488207102</v>
      </c>
      <c r="F4" s="5">
        <f t="shared" si="2"/>
        <v>180193591671.84528</v>
      </c>
      <c r="H4" s="1">
        <f t="shared" si="3"/>
        <v>23875075.069070518</v>
      </c>
      <c r="I4" s="5">
        <f t="shared" si="4"/>
        <v>3163.3712068892287</v>
      </c>
      <c r="J4">
        <f t="shared" si="5"/>
        <v>23875075.27863881</v>
      </c>
      <c r="K4">
        <f t="shared" si="6"/>
        <v>7.5915077796816464E-3</v>
      </c>
      <c r="L4">
        <f t="shared" si="0"/>
        <v>0.87448044120372848</v>
      </c>
      <c r="M4">
        <f t="shared" si="0"/>
        <v>0.99961009205035012</v>
      </c>
      <c r="P4" s="5"/>
      <c r="R4" s="5"/>
      <c r="T4" s="8"/>
      <c r="W4" s="1"/>
    </row>
    <row r="5" spans="1:23">
      <c r="A5">
        <v>7260</v>
      </c>
      <c r="B5" s="1">
        <v>171260000</v>
      </c>
      <c r="C5">
        <v>20.45</v>
      </c>
      <c r="E5" s="5">
        <f t="shared" si="1"/>
        <v>23875075.488207102</v>
      </c>
      <c r="F5" s="5">
        <f t="shared" si="2"/>
        <v>112388786558.21278</v>
      </c>
      <c r="H5" s="1">
        <f t="shared" si="3"/>
        <v>23875074.410779055</v>
      </c>
      <c r="I5" s="5">
        <f t="shared" si="4"/>
        <v>5071.8512166573228</v>
      </c>
      <c r="J5">
        <f t="shared" si="5"/>
        <v>23875074.949493073</v>
      </c>
      <c r="K5">
        <f t="shared" si="6"/>
        <v>1.2171508229111564E-2</v>
      </c>
      <c r="L5">
        <f t="shared" si="0"/>
        <v>0.86059164457845916</v>
      </c>
      <c r="M5">
        <f t="shared" si="0"/>
        <v>0.99940481622351529</v>
      </c>
      <c r="P5" s="5"/>
      <c r="R5" s="5"/>
      <c r="T5" s="8"/>
    </row>
    <row r="6" spans="1:23">
      <c r="A6">
        <v>4518</v>
      </c>
      <c r="B6" s="1">
        <v>153260000</v>
      </c>
      <c r="C6">
        <v>21.47</v>
      </c>
      <c r="E6" s="5">
        <f t="shared" si="1"/>
        <v>23875075.488207102</v>
      </c>
      <c r="F6" s="5">
        <f t="shared" si="2"/>
        <v>69941120891.185303</v>
      </c>
      <c r="H6" s="1">
        <f t="shared" si="3"/>
        <v>23875072.706130821</v>
      </c>
      <c r="I6" s="5">
        <f t="shared" si="4"/>
        <v>8149.9861009111482</v>
      </c>
      <c r="J6">
        <f t="shared" si="5"/>
        <v>23875074.097168922</v>
      </c>
      <c r="K6">
        <f t="shared" si="6"/>
        <v>1.9558465613169311E-2</v>
      </c>
      <c r="L6">
        <f t="shared" si="0"/>
        <v>0.84421849081842015</v>
      </c>
      <c r="M6">
        <f t="shared" si="0"/>
        <v>0.99908903280795669</v>
      </c>
      <c r="P6" s="5"/>
      <c r="R6" s="5"/>
      <c r="T6" s="8"/>
    </row>
    <row r="7" spans="1:23">
      <c r="A7">
        <v>2814</v>
      </c>
      <c r="B7" s="1">
        <v>136790000</v>
      </c>
      <c r="C7">
        <v>22.34</v>
      </c>
      <c r="E7" s="5">
        <f t="shared" si="1"/>
        <v>23875075.488207102</v>
      </c>
      <c r="F7" s="5">
        <f t="shared" si="2"/>
        <v>43562265203.141975</v>
      </c>
      <c r="H7" s="1">
        <f t="shared" si="3"/>
        <v>23875068.316653967</v>
      </c>
      <c r="I7" s="5">
        <f t="shared" si="4"/>
        <v>13085.156515348104</v>
      </c>
      <c r="J7">
        <f t="shared" si="5"/>
        <v>23875071.902430266</v>
      </c>
      <c r="K7">
        <f t="shared" si="6"/>
        <v>3.1401969518455024E-2</v>
      </c>
      <c r="L7">
        <f t="shared" si="0"/>
        <v>0.82546186196044835</v>
      </c>
      <c r="M7">
        <f t="shared" si="0"/>
        <v>0.9985943612570074</v>
      </c>
      <c r="P7" s="5"/>
      <c r="R7" s="5"/>
      <c r="T7" s="8"/>
    </row>
    <row r="8" spans="1:23">
      <c r="A8">
        <v>1752</v>
      </c>
      <c r="B8" s="1">
        <v>121360000</v>
      </c>
      <c r="C8">
        <v>23.23</v>
      </c>
      <c r="E8" s="5">
        <f t="shared" si="1"/>
        <v>23875075.488207102</v>
      </c>
      <c r="F8" s="5">
        <f t="shared" si="2"/>
        <v>27121922045.453003</v>
      </c>
      <c r="H8" s="1">
        <f t="shared" si="3"/>
        <v>23875056.987301085</v>
      </c>
      <c r="I8" s="5">
        <f t="shared" si="4"/>
        <v>21016.90237519961</v>
      </c>
      <c r="J8">
        <f t="shared" si="5"/>
        <v>23875066.237752303</v>
      </c>
      <c r="K8">
        <f t="shared" si="6"/>
        <v>5.0436717036374618E-2</v>
      </c>
      <c r="L8">
        <f t="shared" si="0"/>
        <v>0.80327071326835608</v>
      </c>
      <c r="M8">
        <f t="shared" si="0"/>
        <v>0.99782881114781008</v>
      </c>
      <c r="P8" s="5"/>
      <c r="R8" s="1"/>
      <c r="T8" s="1"/>
    </row>
    <row r="9" spans="1:23">
      <c r="A9">
        <v>1092</v>
      </c>
      <c r="B9" s="1">
        <v>106910000</v>
      </c>
      <c r="C9">
        <v>24.39</v>
      </c>
      <c r="E9" s="5">
        <f t="shared" si="1"/>
        <v>23875075.488207102</v>
      </c>
      <c r="F9" s="5">
        <f t="shared" si="2"/>
        <v>16904759631.070021</v>
      </c>
      <c r="H9" s="1">
        <f t="shared" si="3"/>
        <v>23875027.865355801</v>
      </c>
      <c r="I9" s="5">
        <f t="shared" si="4"/>
        <v>33719.384659025614</v>
      </c>
      <c r="J9">
        <f t="shared" si="5"/>
        <v>23875051.676769577</v>
      </c>
      <c r="K9">
        <f t="shared" si="6"/>
        <v>8.0920414211990532E-2</v>
      </c>
      <c r="L9">
        <f t="shared" si="0"/>
        <v>0.77668083737003479</v>
      </c>
      <c r="M9">
        <f t="shared" si="0"/>
        <v>0.99668222983960675</v>
      </c>
      <c r="P9" s="5"/>
      <c r="R9" s="1"/>
      <c r="T9" s="1"/>
    </row>
    <row r="10" spans="1:23">
      <c r="A10">
        <v>678</v>
      </c>
      <c r="B10" s="1">
        <v>93887000</v>
      </c>
      <c r="C10">
        <v>25.28</v>
      </c>
      <c r="E10" s="5">
        <f t="shared" si="1"/>
        <v>23875075.488207102</v>
      </c>
      <c r="F10" s="5">
        <f t="shared" si="2"/>
        <v>10495812298.411606</v>
      </c>
      <c r="H10" s="1">
        <f t="shared" si="3"/>
        <v>23874951.950395953</v>
      </c>
      <c r="I10" s="5">
        <f t="shared" si="4"/>
        <v>54308.924729845319</v>
      </c>
      <c r="J10">
        <f t="shared" si="5"/>
        <v>23875013.719221625</v>
      </c>
      <c r="K10">
        <f t="shared" si="6"/>
        <v>0.13033185643327949</v>
      </c>
      <c r="L10">
        <f t="shared" si="0"/>
        <v>0.74570479705154469</v>
      </c>
      <c r="M10">
        <f t="shared" si="0"/>
        <v>0.99484446770437973</v>
      </c>
      <c r="P10" s="5"/>
      <c r="R10" s="1"/>
      <c r="S10" t="s">
        <v>38</v>
      </c>
      <c r="T10" s="1"/>
    </row>
    <row r="11" spans="1:23">
      <c r="A11">
        <v>424.2</v>
      </c>
      <c r="B11" s="1">
        <v>82138000</v>
      </c>
      <c r="C11">
        <v>26.46</v>
      </c>
      <c r="E11" s="5">
        <f t="shared" si="1"/>
        <v>23875075.488207102</v>
      </c>
      <c r="F11" s="5">
        <f t="shared" si="2"/>
        <v>6566848933.6079693</v>
      </c>
      <c r="H11" s="1">
        <f t="shared" si="3"/>
        <v>23874759.904576477</v>
      </c>
      <c r="I11" s="5">
        <f t="shared" si="4"/>
        <v>86801.402125662542</v>
      </c>
      <c r="J11">
        <f t="shared" si="5"/>
        <v>23874917.695870358</v>
      </c>
      <c r="K11">
        <f t="shared" si="6"/>
        <v>0.20830919785506577</v>
      </c>
      <c r="L11">
        <f t="shared" si="0"/>
        <v>0.70933164070381116</v>
      </c>
      <c r="M11">
        <f t="shared" si="0"/>
        <v>0.99212739237131276</v>
      </c>
    </row>
    <row r="12" spans="1:23">
      <c r="A12">
        <v>264.60000000000002</v>
      </c>
      <c r="B12" s="1">
        <v>71112000</v>
      </c>
      <c r="C12">
        <v>27.34</v>
      </c>
      <c r="E12" s="5">
        <f t="shared" si="1"/>
        <v>23875075.488207102</v>
      </c>
      <c r="F12" s="5">
        <f t="shared" si="2"/>
        <v>4096153295.2208133</v>
      </c>
      <c r="H12" s="1">
        <f t="shared" si="3"/>
        <v>23874264.401837114</v>
      </c>
      <c r="I12" s="5">
        <f t="shared" si="4"/>
        <v>139154.91529194571</v>
      </c>
      <c r="J12">
        <f t="shared" si="5"/>
        <v>23874669.941577762</v>
      </c>
      <c r="K12">
        <f t="shared" si="6"/>
        <v>0.33395370525010054</v>
      </c>
      <c r="L12">
        <f t="shared" si="0"/>
        <v>0.66426665061343004</v>
      </c>
      <c r="M12">
        <f t="shared" si="0"/>
        <v>0.98778516074432698</v>
      </c>
      <c r="O12" t="s">
        <v>29</v>
      </c>
      <c r="P12" s="4">
        <f>SUM(L2:L96)+SUM(M2:M96)</f>
        <v>109.19438737591034</v>
      </c>
    </row>
    <row r="13" spans="1:23">
      <c r="A13">
        <v>164.4</v>
      </c>
      <c r="B13" s="1">
        <v>61686000</v>
      </c>
      <c r="C13">
        <v>28.54</v>
      </c>
      <c r="E13" s="5">
        <f t="shared" si="1"/>
        <v>23875075.488207102</v>
      </c>
      <c r="F13" s="5">
        <f t="shared" si="2"/>
        <v>2545002274.1281242</v>
      </c>
      <c r="H13" s="1">
        <f t="shared" si="3"/>
        <v>23872974.518977646</v>
      </c>
      <c r="I13" s="5">
        <f t="shared" si="4"/>
        <v>223956.21196994724</v>
      </c>
      <c r="J13">
        <f t="shared" si="5"/>
        <v>23874024.980481107</v>
      </c>
      <c r="K13">
        <f t="shared" si="6"/>
        <v>0.53748515196517344</v>
      </c>
      <c r="L13">
        <f t="shared" si="0"/>
        <v>0.6129749865369597</v>
      </c>
      <c r="M13">
        <f t="shared" si="0"/>
        <v>0.98116730371530569</v>
      </c>
    </row>
    <row r="14" spans="1:23">
      <c r="A14">
        <v>102.6</v>
      </c>
      <c r="B14" s="1">
        <v>52997000</v>
      </c>
      <c r="C14">
        <v>29.73</v>
      </c>
      <c r="E14" s="5">
        <f t="shared" si="1"/>
        <v>23875075.488207102</v>
      </c>
      <c r="F14" s="5">
        <f t="shared" si="2"/>
        <v>1588304338.9631722</v>
      </c>
      <c r="H14" s="1">
        <f t="shared" si="3"/>
        <v>23869682.012888778</v>
      </c>
      <c r="I14" s="5">
        <f t="shared" si="4"/>
        <v>358804.32103411434</v>
      </c>
      <c r="J14">
        <f t="shared" si="5"/>
        <v>23872378.598229773</v>
      </c>
      <c r="K14">
        <f t="shared" si="6"/>
        <v>0.86119392258500438</v>
      </c>
      <c r="L14">
        <f t="shared" si="0"/>
        <v>0.54955226525596212</v>
      </c>
      <c r="M14">
        <f t="shared" si="0"/>
        <v>0.97103283139640073</v>
      </c>
    </row>
    <row r="15" spans="1:23">
      <c r="A15">
        <v>64.2</v>
      </c>
      <c r="B15" s="1">
        <v>45355000</v>
      </c>
      <c r="C15">
        <v>30.85</v>
      </c>
      <c r="E15" s="5">
        <f t="shared" si="1"/>
        <v>23875075.488207102</v>
      </c>
      <c r="F15" s="5">
        <f t="shared" si="2"/>
        <v>993851253.03543532</v>
      </c>
      <c r="H15" s="1">
        <f t="shared" si="3"/>
        <v>23861305.266759805</v>
      </c>
      <c r="I15" s="5">
        <f t="shared" si="4"/>
        <v>573215.0185966834</v>
      </c>
      <c r="J15">
        <f t="shared" si="5"/>
        <v>23868189.384430569</v>
      </c>
      <c r="K15">
        <f t="shared" si="6"/>
        <v>1.376139542313408</v>
      </c>
      <c r="L15">
        <f t="shared" si="0"/>
        <v>0.47374734021760406</v>
      </c>
      <c r="M15">
        <f t="shared" si="0"/>
        <v>0.95539255940637258</v>
      </c>
    </row>
    <row r="16" spans="1:23">
      <c r="A16">
        <v>39.840000000000003</v>
      </c>
      <c r="B16" s="1">
        <v>38623000</v>
      </c>
      <c r="C16">
        <v>32.14</v>
      </c>
      <c r="E16" s="5">
        <f t="shared" si="1"/>
        <v>23875075.488207102</v>
      </c>
      <c r="F16" s="5">
        <f t="shared" si="2"/>
        <v>616745076.65002716</v>
      </c>
      <c r="H16" s="1">
        <f t="shared" si="3"/>
        <v>23839350.463114947</v>
      </c>
      <c r="I16" s="5">
        <f t="shared" si="4"/>
        <v>922855.02299950831</v>
      </c>
      <c r="J16">
        <f t="shared" si="5"/>
        <v>23857206.288597461</v>
      </c>
      <c r="K16">
        <f t="shared" si="6"/>
        <v>2.2168938291487525</v>
      </c>
      <c r="L16">
        <f t="shared" si="0"/>
        <v>0.38230571709609662</v>
      </c>
      <c r="M16">
        <f t="shared" si="0"/>
        <v>0.93102383854546511</v>
      </c>
    </row>
    <row r="17" spans="1:13">
      <c r="A17">
        <v>24.84</v>
      </c>
      <c r="B17" s="1">
        <v>32850000</v>
      </c>
      <c r="C17">
        <v>33.53</v>
      </c>
      <c r="E17" s="5">
        <f t="shared" si="1"/>
        <v>23875075.488207102</v>
      </c>
      <c r="F17" s="5">
        <f t="shared" si="2"/>
        <v>384536839.9595049</v>
      </c>
      <c r="H17" s="1">
        <f t="shared" si="3"/>
        <v>23783392.785134025</v>
      </c>
      <c r="I17" s="5">
        <f t="shared" si="4"/>
        <v>1476660.3329099822</v>
      </c>
      <c r="J17">
        <f t="shared" si="5"/>
        <v>23829190.043112148</v>
      </c>
      <c r="K17">
        <f t="shared" si="6"/>
        <v>3.5528126641580373</v>
      </c>
      <c r="L17">
        <f t="shared" si="0"/>
        <v>0.27460608696766675</v>
      </c>
      <c r="M17">
        <f t="shared" si="0"/>
        <v>0.89404077947634841</v>
      </c>
    </row>
    <row r="18" spans="1:13">
      <c r="A18">
        <v>15.48</v>
      </c>
      <c r="B18" s="1">
        <v>27940000</v>
      </c>
      <c r="C18">
        <v>34.770000000000003</v>
      </c>
      <c r="E18" s="5">
        <f t="shared" si="1"/>
        <v>23875075.488207102</v>
      </c>
      <c r="F18" s="5">
        <f t="shared" si="2"/>
        <v>239638900.26461899</v>
      </c>
      <c r="H18" s="1">
        <f t="shared" si="3"/>
        <v>23640420.351509914</v>
      </c>
      <c r="I18" s="5">
        <f t="shared" si="4"/>
        <v>2355280.4650747217</v>
      </c>
      <c r="J18">
        <f t="shared" si="5"/>
        <v>23757458.207166161</v>
      </c>
      <c r="K18">
        <f t="shared" si="6"/>
        <v>5.6895677542823337</v>
      </c>
      <c r="L18">
        <f t="shared" si="0"/>
        <v>0.14969727247078879</v>
      </c>
      <c r="M18">
        <f t="shared" si="0"/>
        <v>0.83636560959786221</v>
      </c>
    </row>
    <row r="19" spans="1:13">
      <c r="A19">
        <v>9.66</v>
      </c>
      <c r="B19" s="1">
        <v>23576000</v>
      </c>
      <c r="C19">
        <v>36.22</v>
      </c>
      <c r="E19" s="5">
        <f t="shared" si="1"/>
        <v>23875075.488207102</v>
      </c>
      <c r="F19" s="5">
        <f t="shared" si="2"/>
        <v>149542104.42869633</v>
      </c>
      <c r="H19" s="1">
        <f t="shared" si="3"/>
        <v>23281636.553803641</v>
      </c>
      <c r="I19" s="5">
        <f t="shared" si="4"/>
        <v>3717018.9113936196</v>
      </c>
      <c r="J19">
        <f t="shared" si="5"/>
        <v>23576488.928826187</v>
      </c>
      <c r="K19">
        <f t="shared" si="6"/>
        <v>9.07097639310415</v>
      </c>
      <c r="L19">
        <f t="shared" si="0"/>
        <v>2.0738413055090176E-5</v>
      </c>
      <c r="M19">
        <f t="shared" si="0"/>
        <v>0.7495589068717794</v>
      </c>
    </row>
    <row r="20" spans="1:13">
      <c r="A20">
        <v>6</v>
      </c>
      <c r="B20" s="1">
        <v>19898000</v>
      </c>
      <c r="C20">
        <v>37.590000000000003</v>
      </c>
      <c r="E20" s="5">
        <f t="shared" si="1"/>
        <v>23875075.488207102</v>
      </c>
      <c r="F20" s="5">
        <f t="shared" si="2"/>
        <v>92883294.676208913</v>
      </c>
      <c r="H20" s="1">
        <f t="shared" si="3"/>
        <v>22395378.819900528</v>
      </c>
      <c r="I20" s="5">
        <f t="shared" si="4"/>
        <v>5756593.3871753067</v>
      </c>
      <c r="J20">
        <f t="shared" si="5"/>
        <v>23123394.212617654</v>
      </c>
      <c r="K20">
        <f t="shared" si="6"/>
        <v>14.415449721146766</v>
      </c>
      <c r="L20">
        <f t="shared" si="0"/>
        <v>0.16209640228252359</v>
      </c>
      <c r="M20">
        <f t="shared" si="0"/>
        <v>0.61650838730655055</v>
      </c>
    </row>
    <row r="21" spans="1:13">
      <c r="A21">
        <v>1250</v>
      </c>
      <c r="B21" s="1">
        <v>115360000</v>
      </c>
      <c r="C21">
        <v>24.68</v>
      </c>
      <c r="E21" s="5">
        <f t="shared" si="1"/>
        <v>23875075.488207102</v>
      </c>
      <c r="F21" s="5">
        <f t="shared" si="2"/>
        <v>19350686390.876858</v>
      </c>
      <c r="H21" s="1">
        <f t="shared" si="3"/>
        <v>23875039.14352705</v>
      </c>
      <c r="I21" s="5">
        <f t="shared" si="4"/>
        <v>29457.268353248219</v>
      </c>
      <c r="J21">
        <f t="shared" si="5"/>
        <v>23875057.31586016</v>
      </c>
      <c r="K21">
        <f t="shared" si="6"/>
        <v>7.0692084986854212E-2</v>
      </c>
      <c r="L21">
        <f t="shared" si="0"/>
        <v>0.79303868484864637</v>
      </c>
      <c r="M21">
        <f t="shared" si="0"/>
        <v>0.99713565295839324</v>
      </c>
    </row>
    <row r="22" spans="1:13">
      <c r="A22">
        <v>780</v>
      </c>
      <c r="B22" s="1">
        <v>100360000</v>
      </c>
      <c r="C22">
        <v>25.8</v>
      </c>
      <c r="E22" s="5">
        <f t="shared" si="1"/>
        <v>23875075.488207102</v>
      </c>
      <c r="F22" s="5">
        <f t="shared" si="2"/>
        <v>12074828307.907158</v>
      </c>
      <c r="H22" s="1">
        <f t="shared" si="3"/>
        <v>23874982.147597291</v>
      </c>
      <c r="I22" s="5">
        <f t="shared" si="4"/>
        <v>47207.04812673889</v>
      </c>
      <c r="J22">
        <f t="shared" si="5"/>
        <v>23875028.81785658</v>
      </c>
      <c r="K22">
        <f t="shared" si="6"/>
        <v>0.11328850758545357</v>
      </c>
      <c r="L22">
        <f t="shared" si="0"/>
        <v>0.76210612975431868</v>
      </c>
      <c r="M22">
        <f t="shared" si="0"/>
        <v>0.99560897257420711</v>
      </c>
    </row>
    <row r="23" spans="1:13">
      <c r="A23">
        <v>485</v>
      </c>
      <c r="B23" s="1">
        <v>87170000</v>
      </c>
      <c r="C23">
        <v>26.82</v>
      </c>
      <c r="E23" s="5">
        <f t="shared" si="1"/>
        <v>23875075.488207102</v>
      </c>
      <c r="F23" s="5">
        <f t="shared" si="2"/>
        <v>7508066319.6602201</v>
      </c>
      <c r="H23" s="1">
        <f t="shared" si="3"/>
        <v>23874834.067972053</v>
      </c>
      <c r="I23" s="5">
        <f t="shared" si="4"/>
        <v>75920.142600318373</v>
      </c>
      <c r="J23">
        <f t="shared" si="5"/>
        <v>23874954.777784429</v>
      </c>
      <c r="K23">
        <f t="shared" si="6"/>
        <v>0.18219557366495334</v>
      </c>
      <c r="L23">
        <f t="shared" si="0"/>
        <v>0.72611041897689077</v>
      </c>
      <c r="M23">
        <f t="shared" si="0"/>
        <v>0.99320672730555737</v>
      </c>
    </row>
    <row r="24" spans="1:13">
      <c r="A24">
        <v>302.5</v>
      </c>
      <c r="B24" s="1">
        <v>75486000</v>
      </c>
      <c r="C24">
        <v>27.85</v>
      </c>
      <c r="E24" s="5">
        <f t="shared" si="1"/>
        <v>23875075.488207102</v>
      </c>
      <c r="F24" s="5">
        <f t="shared" si="2"/>
        <v>4682866106.5921993</v>
      </c>
      <c r="H24" s="1">
        <f t="shared" si="3"/>
        <v>23874454.905755915</v>
      </c>
      <c r="I24" s="5">
        <f t="shared" si="4"/>
        <v>121721.27072185729</v>
      </c>
      <c r="J24">
        <f t="shared" si="5"/>
        <v>23874765.194965139</v>
      </c>
      <c r="K24">
        <f t="shared" si="6"/>
        <v>0.29211367088412865</v>
      </c>
      <c r="L24">
        <f t="shared" si="0"/>
        <v>0.68371929636005169</v>
      </c>
      <c r="M24">
        <f t="shared" si="0"/>
        <v>0.98951117878333472</v>
      </c>
    </row>
    <row r="25" spans="1:13">
      <c r="A25">
        <v>188.25</v>
      </c>
      <c r="B25" s="1">
        <v>65093000</v>
      </c>
      <c r="C25">
        <v>28.87</v>
      </c>
      <c r="E25" s="5">
        <f t="shared" si="1"/>
        <v>23875075.488207102</v>
      </c>
      <c r="F25" s="5">
        <f t="shared" si="2"/>
        <v>2914213370.4660544</v>
      </c>
      <c r="H25" s="1">
        <f t="shared" si="3"/>
        <v>23873473.119633134</v>
      </c>
      <c r="I25" s="5">
        <f t="shared" si="4"/>
        <v>195586.56159956133</v>
      </c>
      <c r="J25">
        <f t="shared" si="5"/>
        <v>23874274.290476859</v>
      </c>
      <c r="K25">
        <f t="shared" si="6"/>
        <v>0.4693926913816362</v>
      </c>
      <c r="L25">
        <f t="shared" si="0"/>
        <v>0.63322823820569252</v>
      </c>
      <c r="M25">
        <f t="shared" si="0"/>
        <v>0.98374116067261397</v>
      </c>
    </row>
    <row r="26" spans="1:13">
      <c r="A26">
        <v>117.25</v>
      </c>
      <c r="B26" s="1">
        <v>55892000</v>
      </c>
      <c r="C26">
        <v>29.83</v>
      </c>
      <c r="E26" s="5">
        <f t="shared" si="1"/>
        <v>23875075.488207102</v>
      </c>
      <c r="F26" s="5">
        <f t="shared" si="2"/>
        <v>1815094383.4642491</v>
      </c>
      <c r="H26" s="1">
        <f t="shared" si="3"/>
        <v>23870945.386942137</v>
      </c>
      <c r="I26" s="5">
        <f t="shared" si="4"/>
        <v>313989.52488651022</v>
      </c>
      <c r="J26">
        <f t="shared" si="5"/>
        <v>23873010.348259658</v>
      </c>
      <c r="K26">
        <f t="shared" si="6"/>
        <v>0.75360388358286279</v>
      </c>
      <c r="L26">
        <f t="shared" si="0"/>
        <v>0.57287249788413985</v>
      </c>
      <c r="M26">
        <f t="shared" si="0"/>
        <v>0.97473671191475486</v>
      </c>
    </row>
    <row r="27" spans="1:13">
      <c r="A27">
        <v>73</v>
      </c>
      <c r="B27" s="1">
        <v>47742000</v>
      </c>
      <c r="C27">
        <v>30.89</v>
      </c>
      <c r="E27" s="5">
        <f t="shared" si="1"/>
        <v>23875075.488207102</v>
      </c>
      <c r="F27" s="5">
        <f t="shared" si="2"/>
        <v>1130080085.2272084</v>
      </c>
      <c r="H27" s="1">
        <f t="shared" si="3"/>
        <v>23864423.712455206</v>
      </c>
      <c r="I27" s="5">
        <f t="shared" si="4"/>
        <v>504181.00899713981</v>
      </c>
      <c r="J27">
        <f t="shared" si="5"/>
        <v>23869749.00616736</v>
      </c>
      <c r="K27">
        <f t="shared" si="6"/>
        <v>1.2103014721386862</v>
      </c>
      <c r="L27">
        <f t="shared" si="0"/>
        <v>0.50002620321378743</v>
      </c>
      <c r="M27">
        <f t="shared" si="0"/>
        <v>0.96081898762904872</v>
      </c>
    </row>
    <row r="28" spans="1:13">
      <c r="A28">
        <v>45.5</v>
      </c>
      <c r="B28" s="1">
        <v>40523000</v>
      </c>
      <c r="C28">
        <v>32</v>
      </c>
      <c r="E28" s="5">
        <f t="shared" si="1"/>
        <v>23875075.488207102</v>
      </c>
      <c r="F28" s="5">
        <f t="shared" si="2"/>
        <v>704364984.62791753</v>
      </c>
      <c r="H28" s="1">
        <f t="shared" si="3"/>
        <v>23847676.151094589</v>
      </c>
      <c r="I28" s="5">
        <f t="shared" si="4"/>
        <v>808338.12121774908</v>
      </c>
      <c r="J28">
        <f t="shared" si="5"/>
        <v>23861371.886915881</v>
      </c>
      <c r="K28">
        <f t="shared" si="6"/>
        <v>1.9413479683255623</v>
      </c>
      <c r="L28">
        <f t="shared" si="0"/>
        <v>0.41116472406001825</v>
      </c>
      <c r="M28">
        <f t="shared" si="0"/>
        <v>0.93933287598982618</v>
      </c>
    </row>
    <row r="29" spans="1:13">
      <c r="A29">
        <v>28.25</v>
      </c>
      <c r="B29" s="1">
        <v>34228000</v>
      </c>
      <c r="C29">
        <v>33.06</v>
      </c>
      <c r="E29" s="5">
        <f t="shared" si="1"/>
        <v>23875075.488207102</v>
      </c>
      <c r="F29" s="5">
        <f t="shared" si="2"/>
        <v>437325512.43381697</v>
      </c>
      <c r="H29" s="1">
        <f t="shared" si="3"/>
        <v>23804128.792910095</v>
      </c>
      <c r="I29" s="5">
        <f t="shared" si="4"/>
        <v>1299547.7183548505</v>
      </c>
      <c r="J29">
        <f t="shared" si="5"/>
        <v>23839575.748358708</v>
      </c>
      <c r="K29">
        <f t="shared" si="6"/>
        <v>3.1248679228421277</v>
      </c>
      <c r="L29">
        <f t="shared" si="0"/>
        <v>0.30350661013326202</v>
      </c>
      <c r="M29">
        <f t="shared" si="0"/>
        <v>0.90547888920622721</v>
      </c>
    </row>
    <row r="30" spans="1:13">
      <c r="A30">
        <v>17.675000000000001</v>
      </c>
      <c r="B30" s="1">
        <v>28739000</v>
      </c>
      <c r="C30">
        <v>34.26</v>
      </c>
      <c r="E30" s="5">
        <f t="shared" si="1"/>
        <v>23875075.488207102</v>
      </c>
      <c r="F30" s="5">
        <f t="shared" si="2"/>
        <v>273618705.56699878</v>
      </c>
      <c r="H30" s="1">
        <f t="shared" si="3"/>
        <v>23694670.470766876</v>
      </c>
      <c r="I30" s="5">
        <f t="shared" si="4"/>
        <v>2067519.6346151473</v>
      </c>
      <c r="J30">
        <f t="shared" si="5"/>
        <v>23784701.935440581</v>
      </c>
      <c r="K30">
        <f t="shared" si="6"/>
        <v>4.9868122761020093</v>
      </c>
      <c r="L30">
        <f t="shared" si="0"/>
        <v>0.17238936861266638</v>
      </c>
      <c r="M30">
        <f t="shared" si="0"/>
        <v>0.85444214021885556</v>
      </c>
    </row>
    <row r="31" spans="1:13">
      <c r="A31">
        <v>11.025</v>
      </c>
      <c r="B31" s="1">
        <v>23990000</v>
      </c>
      <c r="C31">
        <v>35.53</v>
      </c>
      <c r="E31" s="5">
        <f t="shared" si="1"/>
        <v>23875075.488207102</v>
      </c>
      <c r="F31" s="5">
        <f t="shared" si="2"/>
        <v>170673053.96753389</v>
      </c>
      <c r="H31" s="1">
        <f t="shared" si="3"/>
        <v>23416840.873672262</v>
      </c>
      <c r="I31" s="5">
        <f t="shared" si="4"/>
        <v>3275730.0028193612</v>
      </c>
      <c r="J31">
        <f t="shared" si="5"/>
        <v>23644848.139801171</v>
      </c>
      <c r="K31">
        <f t="shared" si="6"/>
        <v>7.96330444909895</v>
      </c>
      <c r="L31">
        <f t="shared" si="0"/>
        <v>1.4387322225878671E-2</v>
      </c>
      <c r="M31">
        <f t="shared" si="0"/>
        <v>0.77587096962851254</v>
      </c>
    </row>
    <row r="32" spans="1:13">
      <c r="A32">
        <v>6.85</v>
      </c>
      <c r="B32" s="1">
        <v>19925000</v>
      </c>
      <c r="C32">
        <v>36.840000000000003</v>
      </c>
      <c r="E32" s="5">
        <f t="shared" si="1"/>
        <v>23875075.488207102</v>
      </c>
      <c r="F32" s="5">
        <f t="shared" si="2"/>
        <v>106041761.42200516</v>
      </c>
      <c r="H32" s="1">
        <f t="shared" si="3"/>
        <v>22723201.022122324</v>
      </c>
      <c r="I32" s="5">
        <f t="shared" si="4"/>
        <v>5116080.0467832973</v>
      </c>
      <c r="J32">
        <f t="shared" si="5"/>
        <v>23292018.799083844</v>
      </c>
      <c r="K32">
        <f t="shared" si="6"/>
        <v>12.688446688151155</v>
      </c>
      <c r="L32">
        <f t="shared" si="0"/>
        <v>0.1689846323254125</v>
      </c>
      <c r="M32">
        <f t="shared" si="0"/>
        <v>0.65557962301435524</v>
      </c>
    </row>
    <row r="33" spans="1:13">
      <c r="A33">
        <v>4.2750000000000004</v>
      </c>
      <c r="B33" s="1">
        <v>16453000</v>
      </c>
      <c r="C33">
        <v>38.17</v>
      </c>
      <c r="E33" s="5">
        <f t="shared" si="1"/>
        <v>23875075.488207102</v>
      </c>
      <c r="F33" s="5">
        <f t="shared" si="2"/>
        <v>66179347.456798851</v>
      </c>
      <c r="H33" s="1">
        <f t="shared" si="3"/>
        <v>21125579.01668508</v>
      </c>
      <c r="I33" s="5">
        <f t="shared" si="4"/>
        <v>7621332.2303410526</v>
      </c>
      <c r="J33">
        <f t="shared" si="5"/>
        <v>22458290.089751717</v>
      </c>
      <c r="K33">
        <f t="shared" si="6"/>
        <v>19.837579888067747</v>
      </c>
      <c r="L33">
        <f t="shared" si="0"/>
        <v>0.36499666259963026</v>
      </c>
      <c r="M33">
        <f t="shared" si="0"/>
        <v>0.48028347162515728</v>
      </c>
    </row>
    <row r="34" spans="1:13">
      <c r="A34">
        <v>2.6749999999999998</v>
      </c>
      <c r="B34" s="1">
        <v>13484000</v>
      </c>
      <c r="C34">
        <v>39.6</v>
      </c>
      <c r="E34" s="5">
        <f t="shared" si="1"/>
        <v>23875075.488207102</v>
      </c>
      <c r="F34" s="5">
        <f t="shared" si="2"/>
        <v>41410468.876476467</v>
      </c>
      <c r="H34" s="1">
        <f t="shared" si="3"/>
        <v>17918765.448092237</v>
      </c>
      <c r="I34" s="5">
        <f t="shared" si="4"/>
        <v>10331007.818452911</v>
      </c>
      <c r="J34">
        <f t="shared" si="5"/>
        <v>20683613.749262467</v>
      </c>
      <c r="K34">
        <f t="shared" si="6"/>
        <v>29.965463697038473</v>
      </c>
      <c r="L34">
        <f t="shared" ref="L34:M65" si="7">ABS((J34-B34)/B34)</f>
        <v>0.53393753702628799</v>
      </c>
      <c r="M34">
        <f t="shared" si="7"/>
        <v>0.24329637128690729</v>
      </c>
    </row>
    <row r="35" spans="1:13">
      <c r="A35">
        <v>1.66</v>
      </c>
      <c r="B35" s="1">
        <v>10973000</v>
      </c>
      <c r="C35">
        <v>41.11</v>
      </c>
      <c r="E35" s="5">
        <f t="shared" si="1"/>
        <v>23875075.488207102</v>
      </c>
      <c r="F35" s="5">
        <f t="shared" si="2"/>
        <v>25697711.527084462</v>
      </c>
      <c r="H35" s="1">
        <f t="shared" si="3"/>
        <v>12814164.429527784</v>
      </c>
      <c r="I35" s="5">
        <f t="shared" si="4"/>
        <v>11905306.927849405</v>
      </c>
      <c r="J35">
        <f t="shared" si="5"/>
        <v>17491116.118569281</v>
      </c>
      <c r="K35">
        <f t="shared" si="6"/>
        <v>42.894362187844301</v>
      </c>
      <c r="L35">
        <f t="shared" si="7"/>
        <v>0.59401404525373924</v>
      </c>
      <c r="M35">
        <f t="shared" si="7"/>
        <v>4.3404577665879386E-2</v>
      </c>
    </row>
    <row r="36" spans="1:13">
      <c r="A36">
        <v>1.0349999999999999</v>
      </c>
      <c r="B36" s="1">
        <v>8843600</v>
      </c>
      <c r="C36">
        <v>42.69</v>
      </c>
      <c r="E36" s="5">
        <f t="shared" si="1"/>
        <v>23875075.488207102</v>
      </c>
      <c r="F36" s="5">
        <f t="shared" si="2"/>
        <v>16022368.331646036</v>
      </c>
      <c r="H36" s="1">
        <f t="shared" si="3"/>
        <v>7413641.4942980306</v>
      </c>
      <c r="I36" s="5">
        <f t="shared" si="4"/>
        <v>11047134.022582168</v>
      </c>
      <c r="J36">
        <f t="shared" si="5"/>
        <v>13304181.685427707</v>
      </c>
      <c r="K36">
        <f t="shared" si="6"/>
        <v>56.134760510697902</v>
      </c>
      <c r="L36">
        <f t="shared" si="7"/>
        <v>0.50438528262559446</v>
      </c>
      <c r="M36">
        <f t="shared" si="7"/>
        <v>0.31493934201681667</v>
      </c>
    </row>
    <row r="37" spans="1:13">
      <c r="A37">
        <v>0.64500000000000002</v>
      </c>
      <c r="B37" s="1">
        <v>7041200</v>
      </c>
      <c r="C37">
        <v>44.36</v>
      </c>
      <c r="E37" s="5">
        <f t="shared" si="1"/>
        <v>23875075.488207102</v>
      </c>
      <c r="F37" s="5">
        <f t="shared" si="2"/>
        <v>9984954.177692458</v>
      </c>
      <c r="H37" s="1">
        <f t="shared" si="3"/>
        <v>3554222.2744783969</v>
      </c>
      <c r="I37" s="5">
        <f t="shared" si="4"/>
        <v>8498519.2315273639</v>
      </c>
      <c r="J37">
        <f t="shared" si="5"/>
        <v>9211803.5750356093</v>
      </c>
      <c r="K37">
        <f t="shared" si="6"/>
        <v>67.304506234099748</v>
      </c>
      <c r="L37">
        <f t="shared" si="7"/>
        <v>0.30827182512009449</v>
      </c>
      <c r="M37">
        <f t="shared" si="7"/>
        <v>0.51723413512397987</v>
      </c>
    </row>
    <row r="38" spans="1:13">
      <c r="A38">
        <v>0.40250000000000002</v>
      </c>
      <c r="B38" s="1">
        <v>5577200</v>
      </c>
      <c r="C38">
        <v>46.07</v>
      </c>
      <c r="E38" s="5">
        <f t="shared" si="1"/>
        <v>23875075.488207102</v>
      </c>
      <c r="F38" s="5">
        <f t="shared" si="2"/>
        <v>6230921.0178623479</v>
      </c>
      <c r="H38" s="1">
        <f t="shared" si="3"/>
        <v>1522451.604389563</v>
      </c>
      <c r="I38" s="5">
        <f t="shared" si="4"/>
        <v>5833591.3547517601</v>
      </c>
      <c r="J38">
        <f t="shared" si="5"/>
        <v>6028983.9095773697</v>
      </c>
      <c r="K38">
        <f t="shared" si="6"/>
        <v>75.373193313121448</v>
      </c>
      <c r="L38">
        <f t="shared" si="7"/>
        <v>8.1005506271492805E-2</v>
      </c>
      <c r="M38">
        <f t="shared" si="7"/>
        <v>0.63605802720037874</v>
      </c>
    </row>
    <row r="39" spans="1:13">
      <c r="A39">
        <v>0.25</v>
      </c>
      <c r="B39" s="1">
        <v>4418900</v>
      </c>
      <c r="C39">
        <v>47.75</v>
      </c>
      <c r="E39" s="5">
        <f t="shared" si="1"/>
        <v>23875075.488207102</v>
      </c>
      <c r="F39" s="5">
        <f t="shared" si="2"/>
        <v>3870137.2781753712</v>
      </c>
      <c r="H39" s="1">
        <f t="shared" si="3"/>
        <v>611284.96239626047</v>
      </c>
      <c r="I39" s="5">
        <f t="shared" si="4"/>
        <v>3771048.304750917</v>
      </c>
      <c r="J39">
        <f t="shared" si="5"/>
        <v>3820271.5377334845</v>
      </c>
      <c r="K39">
        <f t="shared" si="6"/>
        <v>80.792472996486595</v>
      </c>
      <c r="L39">
        <f t="shared" si="7"/>
        <v>0.13547001793806501</v>
      </c>
      <c r="M39">
        <f t="shared" si="7"/>
        <v>0.69198896327720616</v>
      </c>
    </row>
    <row r="40" spans="1:13">
      <c r="A40">
        <v>50</v>
      </c>
      <c r="B40" s="1">
        <v>43311000</v>
      </c>
      <c r="C40">
        <v>33.01</v>
      </c>
      <c r="E40" s="5">
        <f t="shared" si="1"/>
        <v>23875075.488207102</v>
      </c>
      <c r="F40" s="5">
        <f t="shared" si="2"/>
        <v>774027455.63507426</v>
      </c>
      <c r="H40" s="1">
        <f t="shared" si="3"/>
        <v>23852381.620220423</v>
      </c>
      <c r="I40" s="5">
        <f t="shared" si="4"/>
        <v>735732.83171078376</v>
      </c>
      <c r="J40">
        <f t="shared" si="5"/>
        <v>23863725.856543988</v>
      </c>
      <c r="K40">
        <f t="shared" si="6"/>
        <v>1.7667428529078628</v>
      </c>
      <c r="L40">
        <f t="shared" si="7"/>
        <v>0.44901466471464552</v>
      </c>
      <c r="M40">
        <f t="shared" si="7"/>
        <v>0.9464785564099405</v>
      </c>
    </row>
    <row r="41" spans="1:13">
      <c r="A41">
        <v>31.2</v>
      </c>
      <c r="B41" s="1">
        <v>35922000</v>
      </c>
      <c r="C41">
        <v>34.58</v>
      </c>
      <c r="E41" s="5">
        <f t="shared" si="1"/>
        <v>23875075.488207102</v>
      </c>
      <c r="F41" s="5">
        <f t="shared" si="2"/>
        <v>482993132.31628633</v>
      </c>
      <c r="H41" s="1">
        <f t="shared" si="3"/>
        <v>23816879.579150327</v>
      </c>
      <c r="I41" s="5">
        <f t="shared" si="4"/>
        <v>1177304.1059999734</v>
      </c>
      <c r="J41">
        <f t="shared" si="5"/>
        <v>23845959.780343343</v>
      </c>
      <c r="K41">
        <f t="shared" si="6"/>
        <v>2.8299129416007922</v>
      </c>
      <c r="L41">
        <f t="shared" si="7"/>
        <v>0.33617393852393124</v>
      </c>
      <c r="M41">
        <f t="shared" si="7"/>
        <v>0.91816330417580128</v>
      </c>
    </row>
    <row r="42" spans="1:13">
      <c r="A42">
        <v>19.399999999999999</v>
      </c>
      <c r="B42" s="1">
        <v>29728000</v>
      </c>
      <c r="C42">
        <v>35.869999999999997</v>
      </c>
      <c r="E42" s="5">
        <f t="shared" si="1"/>
        <v>23875075.488207102</v>
      </c>
      <c r="F42" s="5">
        <f t="shared" si="2"/>
        <v>300322652.78640878</v>
      </c>
      <c r="H42" s="1">
        <f t="shared" si="3"/>
        <v>23725133.937944189</v>
      </c>
      <c r="I42" s="5">
        <f t="shared" si="4"/>
        <v>1886102.6914912637</v>
      </c>
      <c r="J42">
        <f t="shared" si="5"/>
        <v>23799986.633110568</v>
      </c>
      <c r="K42">
        <f t="shared" si="6"/>
        <v>4.545345334209463</v>
      </c>
      <c r="L42">
        <f t="shared" si="7"/>
        <v>0.19940841519407401</v>
      </c>
      <c r="M42">
        <f t="shared" si="7"/>
        <v>0.87328281755758386</v>
      </c>
    </row>
    <row r="43" spans="1:13">
      <c r="A43">
        <v>12.1</v>
      </c>
      <c r="B43" s="1">
        <v>24500000</v>
      </c>
      <c r="C43">
        <v>37.090000000000003</v>
      </c>
      <c r="E43" s="5">
        <f t="shared" si="1"/>
        <v>23875075.488207102</v>
      </c>
      <c r="F43" s="5">
        <f t="shared" si="2"/>
        <v>187314644.26368797</v>
      </c>
      <c r="H43" s="1">
        <f t="shared" si="3"/>
        <v>23493402.035363961</v>
      </c>
      <c r="I43" s="5">
        <f t="shared" si="4"/>
        <v>2994462.8690083046</v>
      </c>
      <c r="J43">
        <f t="shared" si="5"/>
        <v>23683469.911926188</v>
      </c>
      <c r="K43">
        <f t="shared" si="6"/>
        <v>7.263738495644751</v>
      </c>
      <c r="L43">
        <f t="shared" si="7"/>
        <v>3.3327758696890301E-2</v>
      </c>
      <c r="M43">
        <f t="shared" si="7"/>
        <v>0.80415911308587895</v>
      </c>
    </row>
    <row r="44" spans="1:13">
      <c r="A44">
        <v>7.53</v>
      </c>
      <c r="B44" s="1">
        <v>20114000</v>
      </c>
      <c r="C44">
        <v>38.270000000000003</v>
      </c>
      <c r="E44" s="5">
        <f t="shared" si="1"/>
        <v>23875075.488207102</v>
      </c>
      <c r="F44" s="5">
        <f t="shared" si="2"/>
        <v>116568534.81864218</v>
      </c>
      <c r="H44" s="1">
        <f t="shared" si="3"/>
        <v>22913850.809519168</v>
      </c>
      <c r="I44" s="5">
        <f t="shared" si="4"/>
        <v>4693118.2471660916</v>
      </c>
      <c r="J44">
        <f t="shared" si="5"/>
        <v>23389525.813978907</v>
      </c>
      <c r="K44">
        <f t="shared" si="6"/>
        <v>11.574996564913535</v>
      </c>
      <c r="L44">
        <f t="shared" si="7"/>
        <v>0.16284805677532599</v>
      </c>
      <c r="M44">
        <f t="shared" si="7"/>
        <v>0.69754385772371219</v>
      </c>
    </row>
    <row r="45" spans="1:13">
      <c r="A45">
        <v>4.6900000000000004</v>
      </c>
      <c r="B45" s="1">
        <v>16419000</v>
      </c>
      <c r="C45">
        <v>39.54</v>
      </c>
      <c r="E45" s="5">
        <f t="shared" si="1"/>
        <v>23875075.488207102</v>
      </c>
      <c r="F45" s="5">
        <f t="shared" si="2"/>
        <v>72603775.338569969</v>
      </c>
      <c r="H45" s="1">
        <f t="shared" si="3"/>
        <v>21545253.660018891</v>
      </c>
      <c r="I45" s="5">
        <f t="shared" si="4"/>
        <v>7084956.0528604481</v>
      </c>
      <c r="J45">
        <f t="shared" si="5"/>
        <v>22680268.021906648</v>
      </c>
      <c r="K45">
        <f t="shared" si="6"/>
        <v>18.202968811593742</v>
      </c>
      <c r="L45">
        <f t="shared" si="7"/>
        <v>0.38134283585520723</v>
      </c>
      <c r="M45">
        <f t="shared" si="7"/>
        <v>0.53963154244831202</v>
      </c>
    </row>
    <row r="46" spans="1:13">
      <c r="A46">
        <v>2.92</v>
      </c>
      <c r="B46" s="1">
        <v>13334000</v>
      </c>
      <c r="C46">
        <v>40.83</v>
      </c>
      <c r="E46" s="5">
        <f t="shared" si="1"/>
        <v>23875075.488207102</v>
      </c>
      <c r="F46" s="5">
        <f t="shared" si="2"/>
        <v>45203203.409088336</v>
      </c>
      <c r="H46" s="1">
        <f t="shared" si="3"/>
        <v>18667484.373777233</v>
      </c>
      <c r="I46" s="5">
        <f t="shared" si="4"/>
        <v>9859646.3300485946</v>
      </c>
      <c r="J46">
        <f t="shared" si="5"/>
        <v>21111314.468759585</v>
      </c>
      <c r="K46">
        <f t="shared" si="6"/>
        <v>27.841768890164477</v>
      </c>
      <c r="L46">
        <f t="shared" si="7"/>
        <v>0.58326942168588458</v>
      </c>
      <c r="M46">
        <f t="shared" si="7"/>
        <v>0.31810509698348083</v>
      </c>
    </row>
    <row r="47" spans="1:13">
      <c r="A47">
        <v>1.82</v>
      </c>
      <c r="B47" s="1">
        <v>10741000</v>
      </c>
      <c r="C47">
        <v>42.15</v>
      </c>
      <c r="E47" s="5">
        <f t="shared" si="1"/>
        <v>23875075.488207102</v>
      </c>
      <c r="F47" s="5">
        <f t="shared" si="2"/>
        <v>28174599.385116704</v>
      </c>
      <c r="H47" s="1">
        <f t="shared" si="3"/>
        <v>13896354.330155889</v>
      </c>
      <c r="I47" s="5">
        <f t="shared" si="4"/>
        <v>11775731.18638937</v>
      </c>
      <c r="J47">
        <f t="shared" si="5"/>
        <v>18214733.284990627</v>
      </c>
      <c r="K47">
        <f t="shared" si="6"/>
        <v>40.277846612385218</v>
      </c>
      <c r="L47">
        <f t="shared" si="7"/>
        <v>0.69581354482735569</v>
      </c>
      <c r="M47">
        <f t="shared" si="7"/>
        <v>4.441645047721899E-2</v>
      </c>
    </row>
    <row r="48" spans="1:13">
      <c r="A48">
        <v>1.1299999999999999</v>
      </c>
      <c r="B48" s="1">
        <v>8607200</v>
      </c>
      <c r="C48">
        <v>43.53</v>
      </c>
      <c r="E48" s="5">
        <f t="shared" si="1"/>
        <v>23875075.488207102</v>
      </c>
      <c r="F48" s="5">
        <f t="shared" si="2"/>
        <v>17493020.497352675</v>
      </c>
      <c r="H48" s="1">
        <f t="shared" si="3"/>
        <v>8339842.8148956122</v>
      </c>
      <c r="I48" s="5">
        <f t="shared" si="4"/>
        <v>11382504.056148997</v>
      </c>
      <c r="J48">
        <f t="shared" si="5"/>
        <v>14110789.374284286</v>
      </c>
      <c r="K48">
        <f t="shared" si="6"/>
        <v>53.77015282555292</v>
      </c>
      <c r="L48">
        <f t="shared" si="7"/>
        <v>0.63941692702438491</v>
      </c>
      <c r="M48">
        <f t="shared" si="7"/>
        <v>0.23524357513330849</v>
      </c>
    </row>
    <row r="49" spans="1:13">
      <c r="A49">
        <v>0.70699999999999996</v>
      </c>
      <c r="B49" s="1">
        <v>6844300</v>
      </c>
      <c r="C49">
        <v>44.97</v>
      </c>
      <c r="E49" s="5">
        <f t="shared" si="1"/>
        <v>23875075.488207102</v>
      </c>
      <c r="F49" s="5">
        <f t="shared" si="2"/>
        <v>10944748.222679948</v>
      </c>
      <c r="H49" s="1">
        <f t="shared" si="3"/>
        <v>4145995.9027847033</v>
      </c>
      <c r="I49" s="5">
        <f t="shared" si="4"/>
        <v>9044151.8743812889</v>
      </c>
      <c r="J49">
        <f t="shared" si="5"/>
        <v>9949169.0684590396</v>
      </c>
      <c r="K49">
        <f t="shared" si="6"/>
        <v>65.372458438264132</v>
      </c>
      <c r="L49">
        <f t="shared" si="7"/>
        <v>0.45364304142995476</v>
      </c>
      <c r="M49">
        <f t="shared" si="7"/>
        <v>0.4536904255784775</v>
      </c>
    </row>
    <row r="50" spans="1:13">
      <c r="A50">
        <v>0.441</v>
      </c>
      <c r="B50" s="1">
        <v>5407200</v>
      </c>
      <c r="C50">
        <v>46.47</v>
      </c>
      <c r="E50" s="5">
        <f t="shared" si="1"/>
        <v>23875075.488207102</v>
      </c>
      <c r="F50" s="5">
        <f t="shared" si="2"/>
        <v>6826922.1587013546</v>
      </c>
      <c r="H50" s="1">
        <f t="shared" si="3"/>
        <v>1804565.9364239841</v>
      </c>
      <c r="I50" s="5">
        <f t="shared" si="4"/>
        <v>6310918.2958320724</v>
      </c>
      <c r="J50">
        <f t="shared" si="5"/>
        <v>6563851.6098072911</v>
      </c>
      <c r="K50">
        <f t="shared" si="6"/>
        <v>74.042464079016028</v>
      </c>
      <c r="L50">
        <f t="shared" si="7"/>
        <v>0.21390952985043851</v>
      </c>
      <c r="M50">
        <f t="shared" si="7"/>
        <v>0.59333901611827045</v>
      </c>
    </row>
    <row r="51" spans="1:13">
      <c r="A51">
        <v>0.27400000000000002</v>
      </c>
      <c r="B51" s="1">
        <v>4239600</v>
      </c>
      <c r="C51">
        <v>48.02</v>
      </c>
      <c r="E51" s="5">
        <f t="shared" si="1"/>
        <v>23875075.488207102</v>
      </c>
      <c r="F51" s="5">
        <f t="shared" si="2"/>
        <v>4241670.4568802072</v>
      </c>
      <c r="H51" s="1">
        <f t="shared" si="3"/>
        <v>730521.75396587898</v>
      </c>
      <c r="I51" s="5">
        <f t="shared" si="4"/>
        <v>4111885.2110309983</v>
      </c>
      <c r="J51">
        <f t="shared" si="5"/>
        <v>4176273.7005269211</v>
      </c>
      <c r="K51">
        <f t="shared" si="6"/>
        <v>79.925886470679075</v>
      </c>
      <c r="L51">
        <f t="shared" si="7"/>
        <v>1.4936857126398462E-2</v>
      </c>
      <c r="M51">
        <f t="shared" si="7"/>
        <v>0.66442912267136756</v>
      </c>
    </row>
    <row r="52" spans="1:13">
      <c r="A52">
        <v>0.17100000000000001</v>
      </c>
      <c r="B52" s="1">
        <v>3295000</v>
      </c>
      <c r="C52">
        <v>49.61</v>
      </c>
      <c r="E52" s="5">
        <f t="shared" si="1"/>
        <v>23875075.488207102</v>
      </c>
      <c r="F52" s="5">
        <f t="shared" si="2"/>
        <v>2647173.8982719542</v>
      </c>
      <c r="H52" s="1">
        <f t="shared" si="3"/>
        <v>289943.74464024586</v>
      </c>
      <c r="I52" s="5">
        <f t="shared" si="4"/>
        <v>2615026.0831516203</v>
      </c>
      <c r="J52">
        <f t="shared" si="5"/>
        <v>2631050.8909215941</v>
      </c>
      <c r="K52">
        <f t="shared" si="6"/>
        <v>83.673112754564897</v>
      </c>
      <c r="L52">
        <f t="shared" si="7"/>
        <v>0.20150200579010802</v>
      </c>
      <c r="M52">
        <f t="shared" si="7"/>
        <v>0.68661787451249545</v>
      </c>
    </row>
    <row r="53" spans="1:13">
      <c r="A53">
        <v>0.107</v>
      </c>
      <c r="B53" s="1">
        <v>2533300</v>
      </c>
      <c r="C53">
        <v>51.25</v>
      </c>
      <c r="E53" s="5">
        <f t="shared" si="1"/>
        <v>23875075.488207102</v>
      </c>
      <c r="F53" s="5">
        <f t="shared" si="2"/>
        <v>1656418.7550590588</v>
      </c>
      <c r="H53" s="1">
        <f t="shared" si="3"/>
        <v>114369.47106775739</v>
      </c>
      <c r="I53" s="5">
        <f t="shared" si="4"/>
        <v>1648483.9639428426</v>
      </c>
      <c r="J53">
        <f t="shared" si="5"/>
        <v>1652446.5968039709</v>
      </c>
      <c r="K53">
        <f t="shared" si="6"/>
        <v>86.031259909684408</v>
      </c>
      <c r="L53">
        <f t="shared" si="7"/>
        <v>0.34770986586508867</v>
      </c>
      <c r="M53">
        <f t="shared" si="7"/>
        <v>0.6786587299450616</v>
      </c>
    </row>
    <row r="54" spans="1:13">
      <c r="A54">
        <v>6.6400000000000001E-2</v>
      </c>
      <c r="B54" s="1">
        <v>1932000</v>
      </c>
      <c r="C54">
        <v>52.92</v>
      </c>
      <c r="E54" s="5">
        <f t="shared" si="1"/>
        <v>23875075.488207102</v>
      </c>
      <c r="F54" s="5">
        <f t="shared" si="2"/>
        <v>1027908.4610833786</v>
      </c>
      <c r="H54" s="1">
        <f t="shared" si="3"/>
        <v>44173.301458435562</v>
      </c>
      <c r="I54" s="5">
        <f t="shared" si="4"/>
        <v>1026006.6404861815</v>
      </c>
      <c r="J54">
        <f t="shared" si="5"/>
        <v>1026957.1105374743</v>
      </c>
      <c r="K54">
        <f t="shared" si="6"/>
        <v>87.534731667442259</v>
      </c>
      <c r="L54">
        <f t="shared" si="7"/>
        <v>0.46844870054996157</v>
      </c>
      <c r="M54">
        <f t="shared" si="7"/>
        <v>0.65409545856844775</v>
      </c>
    </row>
    <row r="55" spans="1:13">
      <c r="A55">
        <v>4.1399999999999999E-2</v>
      </c>
      <c r="B55" s="1">
        <v>1455900</v>
      </c>
      <c r="C55">
        <v>54.63</v>
      </c>
      <c r="E55" s="5">
        <f t="shared" si="1"/>
        <v>23875075.488207102</v>
      </c>
      <c r="F55" s="5">
        <f t="shared" si="2"/>
        <v>640894.7332658415</v>
      </c>
      <c r="H55" s="1">
        <f t="shared" si="3"/>
        <v>17191.58106547227</v>
      </c>
      <c r="I55" s="5">
        <f t="shared" si="4"/>
        <v>640433.24807527883</v>
      </c>
      <c r="J55">
        <f t="shared" si="5"/>
        <v>640663.94911824272</v>
      </c>
      <c r="K55">
        <f t="shared" si="6"/>
        <v>88.462340063012633</v>
      </c>
      <c r="L55">
        <f t="shared" si="7"/>
        <v>0.55995332844409462</v>
      </c>
      <c r="M55">
        <f t="shared" si="7"/>
        <v>0.61929965335919146</v>
      </c>
    </row>
    <row r="56" spans="1:13">
      <c r="A56">
        <v>2.58E-2</v>
      </c>
      <c r="B56" s="1">
        <v>1083600</v>
      </c>
      <c r="C56">
        <v>56.37</v>
      </c>
      <c r="E56" s="5">
        <f t="shared" si="1"/>
        <v>23875075.488207102</v>
      </c>
      <c r="F56" s="5">
        <f t="shared" si="2"/>
        <v>399398.16710769833</v>
      </c>
      <c r="H56" s="1">
        <f t="shared" si="3"/>
        <v>6679.5293430495485</v>
      </c>
      <c r="I56" s="5">
        <f t="shared" si="4"/>
        <v>399286.42749129067</v>
      </c>
      <c r="J56">
        <f t="shared" si="5"/>
        <v>399342.293391274</v>
      </c>
      <c r="K56">
        <f t="shared" si="6"/>
        <v>89.041607427649751</v>
      </c>
      <c r="L56">
        <f t="shared" si="7"/>
        <v>0.63146706036242706</v>
      </c>
      <c r="M56">
        <f t="shared" si="7"/>
        <v>0.57959211331647609</v>
      </c>
    </row>
    <row r="57" spans="1:13">
      <c r="A57">
        <v>1.61E-2</v>
      </c>
      <c r="B57">
        <v>802110</v>
      </c>
      <c r="C57">
        <v>58.09</v>
      </c>
      <c r="E57" s="5">
        <f t="shared" si="1"/>
        <v>23875075.488207102</v>
      </c>
      <c r="F57" s="5">
        <f t="shared" si="2"/>
        <v>249236.84071449391</v>
      </c>
      <c r="H57" s="1">
        <f t="shared" si="3"/>
        <v>2601.5513120881365</v>
      </c>
      <c r="I57" s="5">
        <f t="shared" si="4"/>
        <v>249209.68258340016</v>
      </c>
      <c r="J57">
        <f t="shared" si="5"/>
        <v>249223.26127901563</v>
      </c>
      <c r="K57">
        <f t="shared" si="6"/>
        <v>89.401899257890832</v>
      </c>
      <c r="L57">
        <f t="shared" si="7"/>
        <v>0.689290419918695</v>
      </c>
      <c r="M57">
        <f t="shared" si="7"/>
        <v>0.5390239156118235</v>
      </c>
    </row>
    <row r="58" spans="1:13">
      <c r="A58">
        <v>0.01</v>
      </c>
      <c r="B58">
        <v>593440</v>
      </c>
      <c r="C58">
        <v>59.77</v>
      </c>
      <c r="E58" s="5">
        <f t="shared" si="1"/>
        <v>23875075.488207102</v>
      </c>
      <c r="F58" s="5">
        <f t="shared" si="2"/>
        <v>154805.49112701486</v>
      </c>
      <c r="H58" s="1">
        <f t="shared" si="3"/>
        <v>1003.7133751480162</v>
      </c>
      <c r="I58" s="5">
        <f t="shared" si="4"/>
        <v>154798.98307044065</v>
      </c>
      <c r="J58">
        <f t="shared" si="5"/>
        <v>154802.23706452703</v>
      </c>
      <c r="K58">
        <f t="shared" si="6"/>
        <v>89.628500567690608</v>
      </c>
      <c r="L58">
        <f t="shared" si="7"/>
        <v>0.7391442486780011</v>
      </c>
      <c r="M58">
        <f t="shared" si="7"/>
        <v>0.499556643260676</v>
      </c>
    </row>
    <row r="59" spans="1:13">
      <c r="A59">
        <v>2.5</v>
      </c>
      <c r="B59" s="1">
        <v>12727000</v>
      </c>
      <c r="C59">
        <v>43.75</v>
      </c>
      <c r="E59" s="5">
        <f t="shared" si="1"/>
        <v>23875075.488207102</v>
      </c>
      <c r="F59" s="5">
        <f t="shared" si="2"/>
        <v>38701372.781753711</v>
      </c>
      <c r="H59" s="1">
        <f t="shared" si="3"/>
        <v>17293611.989186872</v>
      </c>
      <c r="I59" s="5">
        <f t="shared" si="4"/>
        <v>10668517.988598606</v>
      </c>
      <c r="J59">
        <f t="shared" si="5"/>
        <v>20319603.630622327</v>
      </c>
      <c r="K59">
        <f t="shared" si="6"/>
        <v>31.670648819560597</v>
      </c>
      <c r="L59">
        <f t="shared" si="7"/>
        <v>0.59657449757384517</v>
      </c>
      <c r="M59">
        <f t="shared" si="7"/>
        <v>0.27609945555290066</v>
      </c>
    </row>
    <row r="60" spans="1:13">
      <c r="A60">
        <v>1.56</v>
      </c>
      <c r="B60" s="1">
        <v>10324000</v>
      </c>
      <c r="C60">
        <v>45.18</v>
      </c>
      <c r="E60" s="5">
        <f t="shared" si="1"/>
        <v>23875075.488207102</v>
      </c>
      <c r="F60" s="5">
        <f t="shared" si="2"/>
        <v>24149656.615814317</v>
      </c>
      <c r="H60" s="1">
        <f t="shared" si="3"/>
        <v>12074038.887717012</v>
      </c>
      <c r="I60" s="5">
        <f t="shared" si="4"/>
        <v>11936757.299605662</v>
      </c>
      <c r="J60">
        <f t="shared" si="5"/>
        <v>16978474.309895802</v>
      </c>
      <c r="K60">
        <f t="shared" si="6"/>
        <v>44.672415282058743</v>
      </c>
      <c r="L60">
        <f t="shared" si="7"/>
        <v>0.64456357128010489</v>
      </c>
      <c r="M60">
        <f t="shared" si="7"/>
        <v>1.1234721512644007E-2</v>
      </c>
    </row>
    <row r="61" spans="1:13">
      <c r="A61">
        <v>0.97</v>
      </c>
      <c r="B61" s="1">
        <v>8184700</v>
      </c>
      <c r="C61">
        <v>46.5</v>
      </c>
      <c r="E61" s="5">
        <f t="shared" si="1"/>
        <v>23875075.488207102</v>
      </c>
      <c r="F61" s="5">
        <f t="shared" si="2"/>
        <v>15016132.639320441</v>
      </c>
      <c r="H61" s="1">
        <f t="shared" si="3"/>
        <v>6767353.5663841274</v>
      </c>
      <c r="I61" s="5">
        <f t="shared" si="4"/>
        <v>10759832.850019403</v>
      </c>
      <c r="J61">
        <f t="shared" si="5"/>
        <v>12711061.216625802</v>
      </c>
      <c r="K61">
        <f t="shared" si="6"/>
        <v>57.832325103504751</v>
      </c>
      <c r="L61">
        <f t="shared" si="7"/>
        <v>0.55302713802898118</v>
      </c>
      <c r="M61">
        <f t="shared" si="7"/>
        <v>0.24370591620440324</v>
      </c>
    </row>
    <row r="62" spans="1:13">
      <c r="A62">
        <v>0.60499999999999998</v>
      </c>
      <c r="B62" s="1">
        <v>6414600</v>
      </c>
      <c r="C62">
        <v>47.8</v>
      </c>
      <c r="E62" s="5">
        <f t="shared" si="1"/>
        <v>23875075.488207102</v>
      </c>
      <c r="F62" s="5">
        <f t="shared" si="2"/>
        <v>9365732.2131843977</v>
      </c>
      <c r="H62" s="1">
        <f t="shared" si="3"/>
        <v>3184025.2348845163</v>
      </c>
      <c r="I62" s="5">
        <f t="shared" si="4"/>
        <v>8116700.4467851836</v>
      </c>
      <c r="J62">
        <f t="shared" si="5"/>
        <v>8718878.5310511235</v>
      </c>
      <c r="K62">
        <f t="shared" si="6"/>
        <v>68.580879316544426</v>
      </c>
      <c r="L62">
        <f t="shared" si="7"/>
        <v>0.35922404063404162</v>
      </c>
      <c r="M62">
        <f t="shared" si="7"/>
        <v>0.43474642921641066</v>
      </c>
    </row>
    <row r="63" spans="1:13">
      <c r="A63">
        <v>0.3765</v>
      </c>
      <c r="B63" s="1">
        <v>4980000</v>
      </c>
      <c r="C63">
        <v>49.16</v>
      </c>
      <c r="E63" s="5">
        <f t="shared" si="1"/>
        <v>23875075.488207102</v>
      </c>
      <c r="F63" s="5">
        <f t="shared" si="2"/>
        <v>5828426.7409321088</v>
      </c>
      <c r="H63" s="1">
        <f t="shared" si="3"/>
        <v>1342820.1262738931</v>
      </c>
      <c r="I63" s="5">
        <f t="shared" si="4"/>
        <v>5500615.0556412106</v>
      </c>
      <c r="J63">
        <f t="shared" si="5"/>
        <v>5662149.0515415603</v>
      </c>
      <c r="K63">
        <f t="shared" si="6"/>
        <v>76.281176069067669</v>
      </c>
      <c r="L63">
        <f t="shared" si="7"/>
        <v>0.13697772119308441</v>
      </c>
      <c r="M63">
        <f t="shared" si="7"/>
        <v>0.5516919460754206</v>
      </c>
    </row>
    <row r="64" spans="1:13">
      <c r="A64">
        <v>0.23449999999999999</v>
      </c>
      <c r="B64" s="1">
        <v>3834300</v>
      </c>
      <c r="C64">
        <v>50.54</v>
      </c>
      <c r="E64" s="5">
        <f t="shared" si="1"/>
        <v>23875075.488207102</v>
      </c>
      <c r="F64" s="5">
        <f t="shared" si="2"/>
        <v>3630188.7669284982</v>
      </c>
      <c r="H64" s="1">
        <f t="shared" si="3"/>
        <v>539495.11541253584</v>
      </c>
      <c r="I64" s="5">
        <f t="shared" si="4"/>
        <v>3548158.9065935747</v>
      </c>
      <c r="J64">
        <f t="shared" si="5"/>
        <v>3588939.4820745164</v>
      </c>
      <c r="K64">
        <f t="shared" si="6"/>
        <v>81.354435956075477</v>
      </c>
      <c r="L64">
        <f t="shared" si="7"/>
        <v>6.3990954783267773E-2</v>
      </c>
      <c r="M64">
        <f t="shared" si="7"/>
        <v>0.60970391681985514</v>
      </c>
    </row>
    <row r="65" spans="1:13">
      <c r="A65">
        <v>0.14599999999999999</v>
      </c>
      <c r="B65" s="1">
        <v>2926100</v>
      </c>
      <c r="C65">
        <v>51.98</v>
      </c>
      <c r="E65" s="5">
        <f t="shared" si="1"/>
        <v>23875075.488207102</v>
      </c>
      <c r="F65" s="5">
        <f t="shared" si="2"/>
        <v>2260160.1704544169</v>
      </c>
      <c r="H65" s="1">
        <f t="shared" si="3"/>
        <v>212060.12521847247</v>
      </c>
      <c r="I65" s="5">
        <f t="shared" si="4"/>
        <v>2240085.2664400982</v>
      </c>
      <c r="J65">
        <f t="shared" si="5"/>
        <v>2250100.330569657</v>
      </c>
      <c r="K65">
        <f t="shared" si="6"/>
        <v>84.592148313342179</v>
      </c>
      <c r="L65">
        <f t="shared" si="7"/>
        <v>0.23102411723124397</v>
      </c>
      <c r="M65">
        <f t="shared" si="7"/>
        <v>0.62739800525860301</v>
      </c>
    </row>
    <row r="66" spans="1:13">
      <c r="A66">
        <v>9.0999999999999998E-2</v>
      </c>
      <c r="B66" s="1">
        <v>2218900</v>
      </c>
      <c r="C66">
        <v>53.45</v>
      </c>
      <c r="E66" s="5">
        <f t="shared" si="1"/>
        <v>23875075.488207102</v>
      </c>
      <c r="F66" s="5">
        <f t="shared" si="2"/>
        <v>1408729.9692558351</v>
      </c>
      <c r="H66" s="1">
        <f t="shared" si="3"/>
        <v>82832.61752767922</v>
      </c>
      <c r="I66" s="5">
        <f t="shared" si="4"/>
        <v>1403842.4960915814</v>
      </c>
      <c r="J66">
        <f t="shared" si="5"/>
        <v>1406284.1094029075</v>
      </c>
      <c r="K66">
        <f t="shared" si="6"/>
        <v>86.62322290485676</v>
      </c>
      <c r="L66">
        <f t="shared" ref="L66:M81" si="8">ABS((J66-B66)/B66)</f>
        <v>0.36622465663035397</v>
      </c>
      <c r="M66">
        <f t="shared" si="8"/>
        <v>0.62064027885606654</v>
      </c>
    </row>
    <row r="67" spans="1:13">
      <c r="A67">
        <v>5.6500000000000002E-2</v>
      </c>
      <c r="B67" s="1">
        <v>1672800</v>
      </c>
      <c r="C67">
        <v>54.93</v>
      </c>
      <c r="E67" s="5">
        <f t="shared" ref="E67:E96" si="9">$P$1</f>
        <v>23875075.488207102</v>
      </c>
      <c r="F67" s="5">
        <f t="shared" ref="F67:F96" si="10">A67*$P$2</f>
        <v>874651.02486763394</v>
      </c>
      <c r="H67" s="1">
        <f t="shared" ref="H67:H96" si="11">E67*F67^2/(E67^2+F67^2)</f>
        <v>31999.4413080706</v>
      </c>
      <c r="I67" s="5">
        <f t="shared" ref="I67:I96" si="12">E67^2*F67/(E67^2+F67^2)</f>
        <v>873478.74190881697</v>
      </c>
      <c r="J67">
        <f t="shared" ref="J67:J96" si="13">(H67^2+I67^2)^0.5</f>
        <v>874064.68685712176</v>
      </c>
      <c r="K67">
        <f t="shared" ref="K67:K96" si="14">DEGREES(ATAN(I67/H67))</f>
        <v>87.901937050255981</v>
      </c>
      <c r="L67">
        <f t="shared" si="8"/>
        <v>0.47748404659426008</v>
      </c>
      <c r="M67">
        <f t="shared" si="8"/>
        <v>0.60025372383498965</v>
      </c>
    </row>
    <row r="68" spans="1:13">
      <c r="A68">
        <v>3.5349999999999999E-2</v>
      </c>
      <c r="B68" s="1">
        <v>1251100</v>
      </c>
      <c r="C68">
        <v>56.44</v>
      </c>
      <c r="E68" s="5">
        <f t="shared" si="9"/>
        <v>23875075.488207102</v>
      </c>
      <c r="F68" s="5">
        <f t="shared" si="10"/>
        <v>547237.41113399749</v>
      </c>
      <c r="H68" s="1">
        <f t="shared" si="11"/>
        <v>12536.569199779871</v>
      </c>
      <c r="I68" s="5">
        <f t="shared" si="12"/>
        <v>546950.06210857653</v>
      </c>
      <c r="J68">
        <f t="shared" si="13"/>
        <v>547093.71775581245</v>
      </c>
      <c r="K68">
        <f t="shared" si="14"/>
        <v>88.686961012961945</v>
      </c>
      <c r="L68">
        <f t="shared" si="8"/>
        <v>0.5627098411351511</v>
      </c>
      <c r="M68">
        <f t="shared" si="8"/>
        <v>0.57134941553795093</v>
      </c>
    </row>
    <row r="69" spans="1:13">
      <c r="A69">
        <v>2.205E-2</v>
      </c>
      <c r="B69">
        <v>926970</v>
      </c>
      <c r="C69">
        <v>57.93</v>
      </c>
      <c r="E69" s="5">
        <f t="shared" si="9"/>
        <v>23875075.488207102</v>
      </c>
      <c r="F69" s="5">
        <f t="shared" si="10"/>
        <v>341346.10793506773</v>
      </c>
      <c r="H69" s="1">
        <f t="shared" si="11"/>
        <v>4879.287319897664</v>
      </c>
      <c r="I69" s="5">
        <f t="shared" si="12"/>
        <v>341276.34791537828</v>
      </c>
      <c r="J69">
        <f t="shared" si="13"/>
        <v>341311.22614295658</v>
      </c>
      <c r="K69">
        <f t="shared" si="14"/>
        <v>89.180888080525875</v>
      </c>
      <c r="L69">
        <f t="shared" si="8"/>
        <v>0.63179905914651324</v>
      </c>
      <c r="M69">
        <f t="shared" si="8"/>
        <v>0.53945948697610691</v>
      </c>
    </row>
    <row r="70" spans="1:13">
      <c r="A70">
        <v>1.37E-2</v>
      </c>
      <c r="B70">
        <v>682200</v>
      </c>
      <c r="C70">
        <v>59.45</v>
      </c>
      <c r="E70" s="5">
        <f t="shared" si="9"/>
        <v>23875075.488207102</v>
      </c>
      <c r="F70" s="5">
        <f t="shared" si="10"/>
        <v>212083.52284401035</v>
      </c>
      <c r="H70" s="1">
        <f t="shared" si="11"/>
        <v>1883.8001873950971</v>
      </c>
      <c r="I70" s="5">
        <f t="shared" si="12"/>
        <v>212066.78895011026</v>
      </c>
      <c r="J70">
        <f t="shared" si="13"/>
        <v>212075.15573201081</v>
      </c>
      <c r="K70">
        <f t="shared" si="14"/>
        <v>89.491052031843367</v>
      </c>
      <c r="L70">
        <f t="shared" si="8"/>
        <v>0.68913052516562467</v>
      </c>
      <c r="M70">
        <f t="shared" si="8"/>
        <v>0.50531626630518689</v>
      </c>
    </row>
    <row r="71" spans="1:13">
      <c r="A71">
        <v>8.5500000000000003E-3</v>
      </c>
      <c r="B71">
        <v>498180</v>
      </c>
      <c r="C71">
        <v>60.98</v>
      </c>
      <c r="E71" s="5">
        <f t="shared" si="9"/>
        <v>23875075.488207102</v>
      </c>
      <c r="F71" s="5">
        <f t="shared" si="10"/>
        <v>132358.69491359769</v>
      </c>
      <c r="H71" s="1">
        <f t="shared" si="11"/>
        <v>733.74786711793763</v>
      </c>
      <c r="I71" s="5">
        <f t="shared" si="12"/>
        <v>132354.6271605916</v>
      </c>
      <c r="J71">
        <f t="shared" si="13"/>
        <v>132356.66102146771</v>
      </c>
      <c r="K71">
        <f t="shared" si="14"/>
        <v>89.682366788124298</v>
      </c>
      <c r="L71">
        <f t="shared" si="8"/>
        <v>0.73431960130581775</v>
      </c>
      <c r="M71">
        <f t="shared" si="8"/>
        <v>0.47068492601056583</v>
      </c>
    </row>
    <row r="72" spans="1:13">
      <c r="A72">
        <v>5.3499999999999997E-3</v>
      </c>
      <c r="B72">
        <v>360420</v>
      </c>
      <c r="C72">
        <v>62.52</v>
      </c>
      <c r="E72" s="5">
        <f t="shared" si="9"/>
        <v>23875075.488207102</v>
      </c>
      <c r="F72" s="5">
        <f t="shared" si="10"/>
        <v>82820.937752952945</v>
      </c>
      <c r="H72" s="1">
        <f t="shared" si="11"/>
        <v>287.29648178096386</v>
      </c>
      <c r="I72" s="5">
        <f t="shared" si="12"/>
        <v>82819.941141903648</v>
      </c>
      <c r="J72">
        <f t="shared" si="13"/>
        <v>82820.439445929223</v>
      </c>
      <c r="K72">
        <f t="shared" si="14"/>
        <v>89.801245815664828</v>
      </c>
      <c r="L72">
        <f t="shared" si="8"/>
        <v>0.77021131056564773</v>
      </c>
      <c r="M72">
        <f t="shared" si="8"/>
        <v>0.43636029775535545</v>
      </c>
    </row>
    <row r="73" spans="1:13">
      <c r="A73">
        <v>3.32E-3</v>
      </c>
      <c r="B73">
        <v>258060</v>
      </c>
      <c r="C73">
        <v>64.09</v>
      </c>
      <c r="E73" s="5">
        <f t="shared" si="9"/>
        <v>23875075.488207102</v>
      </c>
      <c r="F73" s="5">
        <f t="shared" si="10"/>
        <v>51395.423054168932</v>
      </c>
      <c r="H73" s="1">
        <f t="shared" si="11"/>
        <v>110.63744160815433</v>
      </c>
      <c r="I73" s="5">
        <f t="shared" si="12"/>
        <v>51395.184887042727</v>
      </c>
      <c r="J73">
        <f t="shared" si="13"/>
        <v>51395.303970467874</v>
      </c>
      <c r="K73">
        <f t="shared" si="14"/>
        <v>89.876660650556587</v>
      </c>
      <c r="L73">
        <f t="shared" si="8"/>
        <v>0.80083971180939362</v>
      </c>
      <c r="M73">
        <f t="shared" si="8"/>
        <v>0.4023507668989949</v>
      </c>
    </row>
    <row r="74" spans="1:13">
      <c r="A74">
        <v>2.0699999999999998E-3</v>
      </c>
      <c r="B74">
        <v>182360</v>
      </c>
      <c r="C74">
        <v>65.69</v>
      </c>
      <c r="E74" s="5">
        <f t="shared" si="9"/>
        <v>23875075.488207102</v>
      </c>
      <c r="F74" s="5">
        <f t="shared" si="10"/>
        <v>32044.736663292071</v>
      </c>
      <c r="H74" s="1">
        <f t="shared" si="11"/>
        <v>43.009845077844453</v>
      </c>
      <c r="I74" s="5">
        <f t="shared" si="12"/>
        <v>32044.678936179953</v>
      </c>
      <c r="J74">
        <f t="shared" si="13"/>
        <v>32044.707799723012</v>
      </c>
      <c r="K74">
        <f t="shared" si="14"/>
        <v>89.923098586020643</v>
      </c>
      <c r="L74">
        <f t="shared" si="8"/>
        <v>0.82427775937857517</v>
      </c>
      <c r="M74">
        <f t="shared" si="8"/>
        <v>0.36890087663298288</v>
      </c>
    </row>
    <row r="75" spans="1:13">
      <c r="A75">
        <v>1.2899999999999999E-3</v>
      </c>
      <c r="B75">
        <v>127900</v>
      </c>
      <c r="C75">
        <v>67.31</v>
      </c>
      <c r="E75" s="5">
        <f t="shared" si="9"/>
        <v>23875075.488207102</v>
      </c>
      <c r="F75" s="5">
        <f t="shared" si="10"/>
        <v>19969.908355384916</v>
      </c>
      <c r="H75" s="1">
        <f t="shared" si="11"/>
        <v>16.703484808366564</v>
      </c>
      <c r="I75" s="5">
        <f t="shared" si="12"/>
        <v>19969.894384033869</v>
      </c>
      <c r="J75">
        <f t="shared" si="13"/>
        <v>19969.901369708168</v>
      </c>
      <c r="K75">
        <f t="shared" si="14"/>
        <v>89.952075912817179</v>
      </c>
      <c r="L75">
        <f t="shared" si="8"/>
        <v>0.8438631636457532</v>
      </c>
      <c r="M75">
        <f t="shared" si="8"/>
        <v>0.33638502321820202</v>
      </c>
    </row>
    <row r="76" spans="1:13">
      <c r="A76" s="1">
        <v>8.0500000000000005E-4</v>
      </c>
      <c r="B76">
        <v>89674</v>
      </c>
      <c r="C76">
        <v>68.900000000000006</v>
      </c>
      <c r="E76" s="5">
        <f t="shared" si="9"/>
        <v>23875075.488207102</v>
      </c>
      <c r="F76" s="5">
        <f t="shared" si="10"/>
        <v>12461.842035724696</v>
      </c>
      <c r="H76" s="1">
        <f t="shared" si="11"/>
        <v>6.504585281433843</v>
      </c>
      <c r="I76" s="5">
        <f t="shared" si="12"/>
        <v>12461.838640589283</v>
      </c>
      <c r="J76">
        <f t="shared" si="13"/>
        <v>12461.840338156873</v>
      </c>
      <c r="K76">
        <f t="shared" si="14"/>
        <v>89.970093879321297</v>
      </c>
      <c r="L76">
        <f t="shared" si="8"/>
        <v>0.86103173341038786</v>
      </c>
      <c r="M76">
        <f t="shared" si="8"/>
        <v>0.30580687778405358</v>
      </c>
    </row>
    <row r="77" spans="1:13">
      <c r="A77" s="1">
        <v>5.0000000000000001E-4</v>
      </c>
      <c r="B77">
        <v>62067</v>
      </c>
      <c r="C77">
        <v>70.53</v>
      </c>
      <c r="E77" s="5">
        <f t="shared" si="9"/>
        <v>23875075.488207102</v>
      </c>
      <c r="F77" s="5">
        <f t="shared" si="10"/>
        <v>7740.2745563507424</v>
      </c>
      <c r="H77" s="1">
        <f t="shared" si="11"/>
        <v>2.5093886693783012</v>
      </c>
      <c r="I77" s="5">
        <f t="shared" si="12"/>
        <v>7740.2737428095543</v>
      </c>
      <c r="J77">
        <f t="shared" si="13"/>
        <v>7740.2741495801374</v>
      </c>
      <c r="K77">
        <f t="shared" si="14"/>
        <v>89.981424768728672</v>
      </c>
      <c r="L77">
        <f t="shared" si="8"/>
        <v>0.87529163404739818</v>
      </c>
    </row>
    <row r="78" spans="1:13">
      <c r="A78">
        <v>0.2</v>
      </c>
      <c r="B78" s="1">
        <v>3070400</v>
      </c>
      <c r="C78">
        <v>57.88</v>
      </c>
      <c r="E78" s="5">
        <f t="shared" si="9"/>
        <v>23875075.488207102</v>
      </c>
      <c r="F78" s="5">
        <f t="shared" si="10"/>
        <v>3096109.8225402972</v>
      </c>
      <c r="H78" s="1">
        <f t="shared" si="11"/>
        <v>394861.91772069514</v>
      </c>
      <c r="I78" s="5">
        <f t="shared" si="12"/>
        <v>3044904.2938873717</v>
      </c>
      <c r="J78">
        <f t="shared" si="13"/>
        <v>3070400.3147797873</v>
      </c>
      <c r="K78">
        <f t="shared" si="14"/>
        <v>82.611142074752564</v>
      </c>
      <c r="L78">
        <f t="shared" si="8"/>
        <v>1.0252077492325721E-7</v>
      </c>
    </row>
    <row r="79" spans="1:13">
      <c r="A79">
        <v>0.12479999999999999</v>
      </c>
      <c r="B79" s="1">
        <v>2582400</v>
      </c>
      <c r="C79">
        <v>56.5</v>
      </c>
      <c r="E79" s="5">
        <f t="shared" si="9"/>
        <v>23875075.488207102</v>
      </c>
      <c r="F79" s="5">
        <f t="shared" si="10"/>
        <v>1931972.5292651453</v>
      </c>
      <c r="H79" s="1">
        <f t="shared" si="11"/>
        <v>155318.29911088813</v>
      </c>
      <c r="I79" s="5">
        <f t="shared" si="12"/>
        <v>1919404.1632584017</v>
      </c>
      <c r="J79">
        <f t="shared" si="13"/>
        <v>1925678.0925098525</v>
      </c>
      <c r="K79">
        <f t="shared" si="14"/>
        <v>85.373702292490989</v>
      </c>
      <c r="L79">
        <f t="shared" si="8"/>
        <v>0.25430681052127768</v>
      </c>
      <c r="M79">
        <f t="shared" si="8"/>
        <v>0.51103897862815906</v>
      </c>
    </row>
    <row r="80" spans="1:13">
      <c r="A80">
        <v>7.7600000000000002E-2</v>
      </c>
      <c r="B80" s="1">
        <v>1997600</v>
      </c>
      <c r="C80">
        <v>56.99</v>
      </c>
      <c r="E80" s="5">
        <f t="shared" si="9"/>
        <v>23875075.488207102</v>
      </c>
      <c r="F80" s="5">
        <f t="shared" si="10"/>
        <v>1201290.6111456354</v>
      </c>
      <c r="H80" s="1">
        <f t="shared" si="11"/>
        <v>60291.114555232598</v>
      </c>
      <c r="I80" s="5">
        <f t="shared" si="12"/>
        <v>1198257.0228377583</v>
      </c>
      <c r="J80">
        <f t="shared" si="13"/>
        <v>1199772.8582003848</v>
      </c>
      <c r="K80">
        <f t="shared" si="14"/>
        <v>87.119553144668629</v>
      </c>
      <c r="L80">
        <f t="shared" si="8"/>
        <v>0.39939284231058031</v>
      </c>
      <c r="M80">
        <f t="shared" si="8"/>
        <v>0.52868140278414855</v>
      </c>
    </row>
    <row r="81" spans="1:13">
      <c r="A81">
        <v>4.8399999999999999E-2</v>
      </c>
      <c r="B81" s="1">
        <v>1498100</v>
      </c>
      <c r="C81">
        <v>57.94</v>
      </c>
      <c r="E81" s="5">
        <f t="shared" si="9"/>
        <v>23875075.488207102</v>
      </c>
      <c r="F81" s="5">
        <f t="shared" si="10"/>
        <v>749258.5770547518</v>
      </c>
      <c r="H81" s="1">
        <f t="shared" si="11"/>
        <v>23490.441790047935</v>
      </c>
      <c r="I81" s="5">
        <f t="shared" si="12"/>
        <v>748521.38922895025</v>
      </c>
      <c r="J81">
        <f t="shared" si="13"/>
        <v>748889.89243327966</v>
      </c>
      <c r="K81">
        <f t="shared" si="14"/>
        <v>88.202507487109415</v>
      </c>
      <c r="L81">
        <f t="shared" si="8"/>
        <v>0.50010687375123175</v>
      </c>
      <c r="M81">
        <f t="shared" si="8"/>
        <v>0.52230768876612732</v>
      </c>
    </row>
    <row r="82" spans="1:13">
      <c r="A82">
        <v>3.0120000000000001E-2</v>
      </c>
      <c r="B82" s="1">
        <v>1106000</v>
      </c>
      <c r="C82">
        <v>59.09</v>
      </c>
      <c r="E82" s="5">
        <f t="shared" si="9"/>
        <v>23875075.488207102</v>
      </c>
      <c r="F82" s="5">
        <f t="shared" si="10"/>
        <v>466274.13927456876</v>
      </c>
      <c r="H82" s="1">
        <f t="shared" si="11"/>
        <v>9102.7432154447251</v>
      </c>
      <c r="I82" s="5">
        <f t="shared" si="12"/>
        <v>466096.36501957569</v>
      </c>
      <c r="J82">
        <f t="shared" si="13"/>
        <v>466185.24367305735</v>
      </c>
      <c r="K82">
        <f t="shared" si="14"/>
        <v>88.881170259183392</v>
      </c>
      <c r="L82">
        <f t="shared" ref="L82:M101" si="15">ABS((J82-B82)/B82)</f>
        <v>0.57849435472598798</v>
      </c>
      <c r="M82">
        <f t="shared" si="15"/>
        <v>0.50416602232498542</v>
      </c>
    </row>
    <row r="83" spans="1:13">
      <c r="A83">
        <v>1.8759999999999999E-2</v>
      </c>
      <c r="B83">
        <v>808210</v>
      </c>
      <c r="C83">
        <v>60.42</v>
      </c>
      <c r="E83" s="5">
        <f t="shared" si="9"/>
        <v>23875075.488207102</v>
      </c>
      <c r="F83" s="5">
        <f t="shared" si="10"/>
        <v>290415.10135427985</v>
      </c>
      <c r="H83" s="1">
        <f t="shared" si="11"/>
        <v>3532.0706637010971</v>
      </c>
      <c r="I83" s="5">
        <f t="shared" si="12"/>
        <v>290372.13744154602</v>
      </c>
      <c r="J83">
        <f t="shared" si="13"/>
        <v>290393.61860334576</v>
      </c>
      <c r="K83">
        <f t="shared" si="14"/>
        <v>89.303091668806175</v>
      </c>
      <c r="L83">
        <f t="shared" si="15"/>
        <v>0.64069534081074753</v>
      </c>
      <c r="M83">
        <f t="shared" si="15"/>
        <v>0.47803859100970164</v>
      </c>
    </row>
    <row r="84" spans="1:13">
      <c r="A84">
        <v>1.1679999999999999E-2</v>
      </c>
      <c r="B84">
        <v>586600</v>
      </c>
      <c r="C84">
        <v>61.82</v>
      </c>
      <c r="E84" s="5">
        <f t="shared" si="9"/>
        <v>23875075.488207102</v>
      </c>
      <c r="F84" s="5">
        <f t="shared" si="10"/>
        <v>180812.81363635333</v>
      </c>
      <c r="H84" s="1">
        <f t="shared" si="11"/>
        <v>1369.268909175282</v>
      </c>
      <c r="I84" s="5">
        <f t="shared" si="12"/>
        <v>180802.44376907416</v>
      </c>
      <c r="J84">
        <f t="shared" si="13"/>
        <v>180807.62862837082</v>
      </c>
      <c r="K84">
        <f t="shared" si="14"/>
        <v>89.566090877746319</v>
      </c>
      <c r="L84">
        <f t="shared" si="15"/>
        <v>0.69177015235531736</v>
      </c>
      <c r="M84">
        <f t="shared" si="15"/>
        <v>0.44882062241582527</v>
      </c>
    </row>
    <row r="85" spans="1:13">
      <c r="A85">
        <v>7.28E-3</v>
      </c>
      <c r="B85">
        <v>422880</v>
      </c>
      <c r="C85">
        <v>63.19</v>
      </c>
      <c r="E85" s="5">
        <f t="shared" si="9"/>
        <v>23875075.488207102</v>
      </c>
      <c r="F85" s="5">
        <f t="shared" si="10"/>
        <v>112698.39754046682</v>
      </c>
      <c r="H85" s="1">
        <f t="shared" si="11"/>
        <v>531.9625407681898</v>
      </c>
      <c r="I85" s="5">
        <f t="shared" si="12"/>
        <v>112695.88649810693</v>
      </c>
      <c r="J85">
        <f t="shared" si="13"/>
        <v>112697.1420122932</v>
      </c>
      <c r="K85">
        <f t="shared" si="14"/>
        <v>89.729546631911532</v>
      </c>
      <c r="L85">
        <f t="shared" si="15"/>
        <v>0.73350089384153139</v>
      </c>
      <c r="M85">
        <f t="shared" si="15"/>
        <v>0.41999599037682445</v>
      </c>
    </row>
    <row r="86" spans="1:13">
      <c r="A86">
        <v>4.5199999999999997E-3</v>
      </c>
      <c r="B86">
        <v>302290</v>
      </c>
      <c r="C86">
        <v>64.55</v>
      </c>
      <c r="E86" s="5">
        <f t="shared" si="9"/>
        <v>23875075.488207102</v>
      </c>
      <c r="F86" s="5">
        <f t="shared" si="10"/>
        <v>69972.081989410712</v>
      </c>
      <c r="H86" s="1">
        <f t="shared" si="11"/>
        <v>205.06951722448258</v>
      </c>
      <c r="I86" s="5">
        <f t="shared" si="12"/>
        <v>69971.480980166598</v>
      </c>
      <c r="J86">
        <f t="shared" si="13"/>
        <v>69971.781484143386</v>
      </c>
      <c r="K86">
        <f t="shared" si="14"/>
        <v>89.832080384196217</v>
      </c>
      <c r="L86">
        <f t="shared" si="15"/>
        <v>0.7685276341124635</v>
      </c>
      <c r="M86">
        <f t="shared" si="15"/>
        <v>0.39166662097902744</v>
      </c>
    </row>
    <row r="87" spans="1:13">
      <c r="A87">
        <v>2.8300000000000001E-3</v>
      </c>
      <c r="B87">
        <v>214770</v>
      </c>
      <c r="C87">
        <v>65.92</v>
      </c>
      <c r="E87" s="5">
        <f t="shared" si="9"/>
        <v>23875075.488207102</v>
      </c>
      <c r="F87" s="5">
        <f t="shared" si="10"/>
        <v>43809.953988945206</v>
      </c>
      <c r="H87" s="1">
        <f t="shared" si="11"/>
        <v>80.389509426537131</v>
      </c>
      <c r="I87" s="5">
        <f t="shared" si="12"/>
        <v>43809.806476921178</v>
      </c>
      <c r="J87">
        <f t="shared" si="13"/>
        <v>43809.88023287111</v>
      </c>
      <c r="K87">
        <f t="shared" si="14"/>
        <v>89.894864305321562</v>
      </c>
      <c r="L87">
        <f t="shared" si="15"/>
        <v>0.7960148985758202</v>
      </c>
      <c r="M87">
        <f t="shared" si="15"/>
        <v>0.36369636385499937</v>
      </c>
    </row>
    <row r="88" spans="1:13">
      <c r="A88">
        <v>1.7600000000000001E-3</v>
      </c>
      <c r="B88">
        <v>151550</v>
      </c>
      <c r="C88">
        <v>67.3</v>
      </c>
      <c r="E88" s="5">
        <f t="shared" si="9"/>
        <v>23875075.488207102</v>
      </c>
      <c r="F88" s="5">
        <f t="shared" si="10"/>
        <v>27245.766438354614</v>
      </c>
      <c r="H88" s="1">
        <f t="shared" si="11"/>
        <v>31.092292145763015</v>
      </c>
      <c r="I88" s="5">
        <f t="shared" si="12"/>
        <v>27245.730956442512</v>
      </c>
      <c r="J88">
        <f t="shared" si="13"/>
        <v>27245.748697392788</v>
      </c>
      <c r="K88">
        <f t="shared" si="14"/>
        <v>89.934615212017519</v>
      </c>
      <c r="L88">
        <f t="shared" si="15"/>
        <v>0.82021940813333694</v>
      </c>
      <c r="M88">
        <f t="shared" si="15"/>
        <v>0.33632414876697658</v>
      </c>
    </row>
    <row r="89" spans="1:13">
      <c r="A89">
        <v>1.1000000000000001E-3</v>
      </c>
      <c r="B89">
        <v>106160</v>
      </c>
      <c r="C89">
        <v>68.7</v>
      </c>
      <c r="E89" s="5">
        <f t="shared" si="9"/>
        <v>23875075.488207102</v>
      </c>
      <c r="F89" s="5">
        <f t="shared" si="10"/>
        <v>17028.604023971635</v>
      </c>
      <c r="H89" s="1">
        <f t="shared" si="11"/>
        <v>12.14543625785627</v>
      </c>
      <c r="I89" s="5">
        <f t="shared" si="12"/>
        <v>17028.595361388561</v>
      </c>
      <c r="J89">
        <f t="shared" si="13"/>
        <v>17028.599692679545</v>
      </c>
      <c r="K89">
        <f t="shared" si="14"/>
        <v>89.959134496700884</v>
      </c>
      <c r="L89">
        <f t="shared" si="15"/>
        <v>0.83959495391221228</v>
      </c>
      <c r="M89">
        <f t="shared" si="15"/>
        <v>0.30944882819069697</v>
      </c>
    </row>
    <row r="90" spans="1:13">
      <c r="A90" s="1">
        <v>6.8400000000000004E-4</v>
      </c>
      <c r="B90">
        <v>73845</v>
      </c>
      <c r="C90">
        <v>70.13</v>
      </c>
      <c r="E90" s="5">
        <f t="shared" si="9"/>
        <v>23875075.488207102</v>
      </c>
      <c r="F90" s="5">
        <f t="shared" si="10"/>
        <v>10588.695593087816</v>
      </c>
      <c r="H90" s="1">
        <f t="shared" si="11"/>
        <v>4.6961297510795026</v>
      </c>
      <c r="I90" s="5">
        <f t="shared" si="12"/>
        <v>10588.693510334677</v>
      </c>
      <c r="J90">
        <f t="shared" si="13"/>
        <v>10588.694551711194</v>
      </c>
      <c r="K90">
        <f t="shared" si="14"/>
        <v>89.974589084396641</v>
      </c>
      <c r="L90">
        <f t="shared" si="15"/>
        <v>0.85660918746413173</v>
      </c>
      <c r="M90">
        <f t="shared" si="15"/>
        <v>0.28296861663192135</v>
      </c>
    </row>
    <row r="91" spans="1:13">
      <c r="A91" s="1">
        <v>4.28E-4</v>
      </c>
      <c r="B91">
        <v>50918</v>
      </c>
      <c r="C91">
        <v>71.59</v>
      </c>
      <c r="E91" s="5">
        <f t="shared" si="9"/>
        <v>23875075.488207102</v>
      </c>
      <c r="F91" s="5">
        <f t="shared" si="10"/>
        <v>6625.6750202362355</v>
      </c>
      <c r="H91" s="1">
        <f t="shared" si="11"/>
        <v>1.8387194676966248</v>
      </c>
      <c r="I91" s="5">
        <f t="shared" si="12"/>
        <v>6625.6745099652762</v>
      </c>
      <c r="J91">
        <f t="shared" si="13"/>
        <v>6625.6747651007508</v>
      </c>
      <c r="K91">
        <f t="shared" si="14"/>
        <v>89.98409960188286</v>
      </c>
      <c r="L91">
        <f t="shared" si="15"/>
        <v>0.86987558888603733</v>
      </c>
      <c r="M91">
        <f t="shared" si="15"/>
        <v>0.25693671744493446</v>
      </c>
    </row>
    <row r="92" spans="1:13">
      <c r="A92" s="1">
        <v>2.656E-4</v>
      </c>
      <c r="B92">
        <v>34737</v>
      </c>
      <c r="C92">
        <v>73.08</v>
      </c>
      <c r="E92" s="5">
        <f t="shared" si="9"/>
        <v>23875075.488207102</v>
      </c>
      <c r="F92" s="5">
        <f t="shared" si="10"/>
        <v>4111.6338443335144</v>
      </c>
      <c r="H92" s="1">
        <f t="shared" si="11"/>
        <v>0.70808288655831697</v>
      </c>
      <c r="I92" s="5">
        <f t="shared" si="12"/>
        <v>4111.6337223913843</v>
      </c>
      <c r="J92">
        <f t="shared" si="13"/>
        <v>4111.6337833624493</v>
      </c>
      <c r="K92">
        <f t="shared" si="14"/>
        <v>89.990132836900528</v>
      </c>
      <c r="L92">
        <f t="shared" si="15"/>
        <v>0.88163532304567327</v>
      </c>
      <c r="M92">
        <f t="shared" si="15"/>
        <v>0.23139207494390435</v>
      </c>
    </row>
    <row r="93" spans="1:13">
      <c r="A93" s="1">
        <v>1.6559999999999999E-4</v>
      </c>
      <c r="B93">
        <v>23422</v>
      </c>
      <c r="C93">
        <v>74.61</v>
      </c>
      <c r="E93" s="5">
        <f t="shared" si="9"/>
        <v>23875075.488207102</v>
      </c>
      <c r="F93" s="5">
        <f t="shared" si="10"/>
        <v>2563.5789330633656</v>
      </c>
      <c r="H93" s="1">
        <f t="shared" si="11"/>
        <v>0.2752635011990836</v>
      </c>
      <c r="I93" s="5">
        <f t="shared" si="12"/>
        <v>2563.5789035070311</v>
      </c>
      <c r="J93">
        <f t="shared" si="13"/>
        <v>2563.5789182851981</v>
      </c>
      <c r="K93">
        <f t="shared" si="14"/>
        <v>89.993847883211032</v>
      </c>
      <c r="L93">
        <f t="shared" si="15"/>
        <v>0.89054824872832383</v>
      </c>
      <c r="M93">
        <f t="shared" si="15"/>
        <v>0.206190160611326</v>
      </c>
    </row>
    <row r="94" spans="1:13">
      <c r="A94" s="1">
        <v>1.032E-4</v>
      </c>
      <c r="B94">
        <v>15695</v>
      </c>
      <c r="C94">
        <v>76.16</v>
      </c>
      <c r="E94" s="5">
        <f t="shared" si="9"/>
        <v>23875075.488207102</v>
      </c>
      <c r="F94" s="5">
        <f t="shared" si="10"/>
        <v>1597.5926684307933</v>
      </c>
      <c r="H94" s="1">
        <f t="shared" si="11"/>
        <v>0.10690237708594441</v>
      </c>
      <c r="I94" s="5">
        <f t="shared" si="12"/>
        <v>1597.5926612774565</v>
      </c>
      <c r="J94">
        <f t="shared" si="13"/>
        <v>1597.5926648541249</v>
      </c>
      <c r="K94">
        <f t="shared" si="14"/>
        <v>89.996166072137001</v>
      </c>
      <c r="L94">
        <f t="shared" si="15"/>
        <v>0.89821008825395832</v>
      </c>
      <c r="M94">
        <f t="shared" si="15"/>
        <v>0.1816723486362527</v>
      </c>
    </row>
    <row r="95" spans="1:13">
      <c r="A95" s="1">
        <v>6.4399999999999993E-5</v>
      </c>
      <c r="B95">
        <v>10504</v>
      </c>
      <c r="C95">
        <v>77.680000000000007</v>
      </c>
      <c r="E95" s="5">
        <f t="shared" si="9"/>
        <v>23875075.488207102</v>
      </c>
      <c r="F95" s="5">
        <f t="shared" si="10"/>
        <v>996.94736285797558</v>
      </c>
      <c r="H95" s="1">
        <f t="shared" si="11"/>
        <v>4.1629357070196465E-2</v>
      </c>
      <c r="I95" s="5">
        <f t="shared" si="12"/>
        <v>996.94736111966586</v>
      </c>
      <c r="J95">
        <f t="shared" si="13"/>
        <v>996.94736198882083</v>
      </c>
      <c r="K95">
        <f t="shared" si="14"/>
        <v>89.997607510129825</v>
      </c>
      <c r="L95">
        <f t="shared" si="15"/>
        <v>0.90508878884341004</v>
      </c>
      <c r="M95">
        <f t="shared" si="15"/>
        <v>0.15856858277716038</v>
      </c>
    </row>
    <row r="96" spans="1:13">
      <c r="A96" s="1">
        <v>4.0000000000000003E-5</v>
      </c>
      <c r="B96">
        <v>6942.8</v>
      </c>
      <c r="C96">
        <v>79.22</v>
      </c>
      <c r="E96" s="5">
        <f t="shared" si="9"/>
        <v>23875075.488207102</v>
      </c>
      <c r="F96" s="5">
        <f t="shared" si="10"/>
        <v>619.2219645080595</v>
      </c>
      <c r="H96" s="1">
        <f t="shared" si="11"/>
        <v>1.6060089161212873E-2</v>
      </c>
      <c r="I96" s="5">
        <f t="shared" si="12"/>
        <v>619.22196409152627</v>
      </c>
      <c r="J96">
        <f t="shared" si="13"/>
        <v>619.22196429979283</v>
      </c>
      <c r="K96">
        <f t="shared" si="14"/>
        <v>89.998513981446564</v>
      </c>
      <c r="L96">
        <f t="shared" si="15"/>
        <v>0.91081091716601481</v>
      </c>
      <c r="M96">
        <f t="shared" si="15"/>
        <v>0.13605799017226161</v>
      </c>
    </row>
  </sheetData>
  <pageMargins left="0.7" right="0.7" top="0.75" bottom="0.75" header="0.3" footer="0.3"/>
  <pageSetup paperSize="9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96"/>
  <sheetViews>
    <sheetView topLeftCell="H1" zoomScale="70" zoomScaleNormal="70" workbookViewId="0">
      <selection activeCell="Q1" sqref="Q1:Q2"/>
    </sheetView>
  </sheetViews>
  <sheetFormatPr defaultRowHeight="14.4"/>
  <cols>
    <col min="16" max="16" width="13.77734375" customWidth="1"/>
    <col min="19" max="19" width="10.109375" bestFit="1" customWidth="1"/>
  </cols>
  <sheetData>
    <row r="1" spans="1:23">
      <c r="A1" t="s">
        <v>19</v>
      </c>
      <c r="B1" t="s">
        <v>20</v>
      </c>
      <c r="C1" t="s">
        <v>21</v>
      </c>
      <c r="E1" t="s">
        <v>0</v>
      </c>
      <c r="F1" t="s">
        <v>1</v>
      </c>
      <c r="H1" t="s">
        <v>27</v>
      </c>
      <c r="I1" t="s">
        <v>28</v>
      </c>
      <c r="J1" t="s">
        <v>25</v>
      </c>
      <c r="K1" t="s">
        <v>24</v>
      </c>
      <c r="L1" t="s">
        <v>30</v>
      </c>
      <c r="M1" t="s">
        <v>31</v>
      </c>
      <c r="O1" t="s">
        <v>42</v>
      </c>
      <c r="P1" s="5">
        <f>10^Q1</f>
        <v>30056939.240608141</v>
      </c>
      <c r="Q1">
        <v>7.4779447534101298</v>
      </c>
      <c r="R1" s="5"/>
      <c r="S1" s="4">
        <f>P1/10^6</f>
        <v>30.056939240608141</v>
      </c>
      <c r="T1" s="8" t="s">
        <v>44</v>
      </c>
    </row>
    <row r="2" spans="1:23">
      <c r="A2">
        <v>30000</v>
      </c>
      <c r="B2" s="1">
        <v>235510000</v>
      </c>
      <c r="C2">
        <v>16.39</v>
      </c>
      <c r="E2" s="5">
        <f>$P$1</f>
        <v>30056939.240608141</v>
      </c>
      <c r="F2" s="5">
        <f>A2*$P$2</f>
        <v>1165972706486.0979</v>
      </c>
      <c r="H2" s="1">
        <f>E2*F2^2/(E2^2+F2^2)</f>
        <v>30056939.22063449</v>
      </c>
      <c r="I2" s="5">
        <f>E2^2*F2/(E2^2+F2^2)</f>
        <v>774.82053472409848</v>
      </c>
      <c r="J2">
        <f>(H2^2+I2^2)^0.5</f>
        <v>30056939.230621316</v>
      </c>
      <c r="K2">
        <f>DEGREES(ATAN(I2/H2))</f>
        <v>1.4769949190119064E-3</v>
      </c>
      <c r="L2">
        <f t="shared" ref="L2:M33" si="0">ABS((J2-B2)/B2)</f>
        <v>0.87237510411183683</v>
      </c>
      <c r="M2">
        <f t="shared" si="0"/>
        <v>0.9999098843856612</v>
      </c>
      <c r="O2" t="s">
        <v>43</v>
      </c>
      <c r="P2" s="5">
        <f>10^Q2</f>
        <v>38865756.882869929</v>
      </c>
      <c r="Q2">
        <v>7.589567129698862</v>
      </c>
      <c r="R2" s="5"/>
      <c r="S2" s="4">
        <f>P2/10^6</f>
        <v>38.865756882869931</v>
      </c>
      <c r="T2" s="8" t="s">
        <v>45</v>
      </c>
    </row>
    <row r="3" spans="1:23">
      <c r="A3">
        <v>18720</v>
      </c>
      <c r="B3" s="1">
        <v>214650000</v>
      </c>
      <c r="C3">
        <v>17.170000000000002</v>
      </c>
      <c r="E3" s="5">
        <f t="shared" ref="E3:E66" si="1">$P$1</f>
        <v>30056939.240608141</v>
      </c>
      <c r="F3" s="5">
        <f t="shared" ref="F3:F66" si="2">A3*$P$2</f>
        <v>727566968847.32507</v>
      </c>
      <c r="H3" s="1">
        <f t="shared" ref="H3:H66" si="3">E3*F3^2/(E3^2+F3^2)</f>
        <v>30056939.189311571</v>
      </c>
      <c r="I3" s="5">
        <f t="shared" ref="I3:I66" si="4">E3^2*F3/(E3^2+F3^2)</f>
        <v>1241.6995735843639</v>
      </c>
      <c r="J3">
        <f t="shared" ref="J3:J66" si="5">(H3^2+I3^2)^0.5</f>
        <v>30056939.214959856</v>
      </c>
      <c r="K3">
        <f t="shared" ref="K3:K66" si="6">DEGREES(ATAN(I3/H3))</f>
        <v>2.3669790360558306E-3</v>
      </c>
      <c r="L3">
        <f t="shared" si="0"/>
        <v>0.85997233070132839</v>
      </c>
      <c r="M3">
        <f t="shared" si="0"/>
        <v>0.99986214449411448</v>
      </c>
      <c r="P3" s="5"/>
      <c r="R3" s="5"/>
      <c r="T3" s="8"/>
    </row>
    <row r="4" spans="1:23">
      <c r="A4">
        <v>11640</v>
      </c>
      <c r="B4" s="1">
        <v>195330000</v>
      </c>
      <c r="C4">
        <v>17.850000000000001</v>
      </c>
      <c r="E4" s="5">
        <f t="shared" si="1"/>
        <v>30056939.240608141</v>
      </c>
      <c r="F4" s="5">
        <f t="shared" si="2"/>
        <v>452397410116.60596</v>
      </c>
      <c r="H4" s="1">
        <f t="shared" si="3"/>
        <v>30056939.107931629</v>
      </c>
      <c r="I4" s="5">
        <f t="shared" si="4"/>
        <v>1996.960133553599</v>
      </c>
      <c r="J4">
        <f t="shared" si="5"/>
        <v>30056939.174269881</v>
      </c>
      <c r="K4">
        <f t="shared" si="6"/>
        <v>3.8066879308397876E-3</v>
      </c>
      <c r="L4">
        <f t="shared" si="0"/>
        <v>0.84612225887334314</v>
      </c>
      <c r="M4">
        <f t="shared" si="0"/>
        <v>0.99978674017194169</v>
      </c>
      <c r="P4" s="5"/>
      <c r="R4" s="5"/>
      <c r="T4" s="8"/>
      <c r="W4" s="1"/>
    </row>
    <row r="5" spans="1:23">
      <c r="A5">
        <v>7260</v>
      </c>
      <c r="B5" s="1">
        <v>177110000</v>
      </c>
      <c r="C5">
        <v>18.63</v>
      </c>
      <c r="E5" s="5">
        <f t="shared" si="1"/>
        <v>30056939.240608141</v>
      </c>
      <c r="F5" s="5">
        <f t="shared" si="2"/>
        <v>282165394969.63568</v>
      </c>
      <c r="H5" s="1">
        <f t="shared" si="3"/>
        <v>30056938.899551306</v>
      </c>
      <c r="I5" s="5">
        <f t="shared" si="4"/>
        <v>3201.7377125912394</v>
      </c>
      <c r="J5">
        <f t="shared" si="5"/>
        <v>30056939.070079722</v>
      </c>
      <c r="K5">
        <f t="shared" si="6"/>
        <v>6.1032847675726231E-3</v>
      </c>
      <c r="L5">
        <f t="shared" si="0"/>
        <v>0.83029225300615594</v>
      </c>
      <c r="M5">
        <f t="shared" si="0"/>
        <v>0.99967239480582004</v>
      </c>
      <c r="P5" s="5"/>
      <c r="R5" s="5"/>
      <c r="T5" s="8"/>
    </row>
    <row r="6" spans="1:23">
      <c r="A6">
        <v>4518</v>
      </c>
      <c r="B6" s="1">
        <v>160410000</v>
      </c>
      <c r="C6">
        <v>19.28</v>
      </c>
      <c r="E6" s="5">
        <f t="shared" si="1"/>
        <v>30056939.240608141</v>
      </c>
      <c r="F6" s="5">
        <f t="shared" si="2"/>
        <v>175595489596.80634</v>
      </c>
      <c r="H6" s="1">
        <f t="shared" si="3"/>
        <v>30056938.359949633</v>
      </c>
      <c r="I6" s="5">
        <f t="shared" si="4"/>
        <v>5144.8905214940178</v>
      </c>
      <c r="J6">
        <f t="shared" si="5"/>
        <v>30056938.800278883</v>
      </c>
      <c r="K6">
        <f t="shared" si="6"/>
        <v>9.807403087077806E-3</v>
      </c>
      <c r="L6">
        <f t="shared" si="0"/>
        <v>0.81262428277364951</v>
      </c>
      <c r="M6">
        <f t="shared" si="0"/>
        <v>0.99949131726726781</v>
      </c>
      <c r="P6" s="5"/>
      <c r="R6" s="5"/>
      <c r="T6" s="8"/>
    </row>
    <row r="7" spans="1:23">
      <c r="A7">
        <v>2814</v>
      </c>
      <c r="B7" s="1">
        <v>144150000</v>
      </c>
      <c r="C7">
        <v>20.059999999999999</v>
      </c>
      <c r="E7" s="5">
        <f t="shared" si="1"/>
        <v>30056939.240608141</v>
      </c>
      <c r="F7" s="5">
        <f t="shared" si="2"/>
        <v>109368239868.39598</v>
      </c>
      <c r="H7" s="1">
        <f t="shared" si="3"/>
        <v>30056936.970472634</v>
      </c>
      <c r="I7" s="5">
        <f t="shared" si="4"/>
        <v>8260.3462336724006</v>
      </c>
      <c r="J7">
        <f t="shared" si="5"/>
        <v>30056938.105540365</v>
      </c>
      <c r="K7">
        <f t="shared" si="6"/>
        <v>1.5746214095461945E-2</v>
      </c>
      <c r="L7">
        <f t="shared" si="0"/>
        <v>0.79148846267401762</v>
      </c>
      <c r="M7">
        <f t="shared" si="0"/>
        <v>0.99921504416273876</v>
      </c>
      <c r="P7" s="5"/>
      <c r="R7" s="5"/>
      <c r="T7" s="8"/>
    </row>
    <row r="8" spans="1:23">
      <c r="A8">
        <v>1752</v>
      </c>
      <c r="B8" s="1">
        <v>130120000</v>
      </c>
      <c r="C8">
        <v>20.7</v>
      </c>
      <c r="E8" s="5">
        <f t="shared" si="1"/>
        <v>30056939.240608141</v>
      </c>
      <c r="F8" s="5">
        <f t="shared" si="2"/>
        <v>68092806058.788116</v>
      </c>
      <c r="H8" s="1">
        <f t="shared" si="3"/>
        <v>30056933.384194918</v>
      </c>
      <c r="I8" s="5">
        <f t="shared" si="4"/>
        <v>13267.472333388396</v>
      </c>
      <c r="J8">
        <f t="shared" si="5"/>
        <v>30056936.312401388</v>
      </c>
      <c r="K8">
        <f t="shared" si="6"/>
        <v>2.5291007250192083E-2</v>
      </c>
      <c r="L8">
        <f t="shared" si="0"/>
        <v>0.76900602280662944</v>
      </c>
      <c r="M8">
        <f t="shared" si="0"/>
        <v>0.99877821221013563</v>
      </c>
      <c r="P8" s="5"/>
      <c r="R8" s="1"/>
      <c r="T8" s="1"/>
    </row>
    <row r="9" spans="1:23">
      <c r="A9">
        <v>1092</v>
      </c>
      <c r="B9" s="1">
        <v>116190000</v>
      </c>
      <c r="C9">
        <v>21.44</v>
      </c>
      <c r="E9" s="5">
        <f t="shared" si="1"/>
        <v>30056939.240608141</v>
      </c>
      <c r="F9" s="5">
        <f t="shared" si="2"/>
        <v>42441406516.093964</v>
      </c>
      <c r="H9" s="1">
        <f t="shared" si="3"/>
        <v>30056924.165705834</v>
      </c>
      <c r="I9" s="5">
        <f t="shared" si="4"/>
        <v>21286.267764608754</v>
      </c>
      <c r="J9">
        <f t="shared" si="5"/>
        <v>30056931.703156043</v>
      </c>
      <c r="K9">
        <f t="shared" si="6"/>
        <v>4.0576776714632938E-2</v>
      </c>
      <c r="L9">
        <f t="shared" si="0"/>
        <v>0.74131223252297063</v>
      </c>
      <c r="M9">
        <f t="shared" si="0"/>
        <v>0.99810742645920547</v>
      </c>
      <c r="P9" s="5"/>
      <c r="R9" s="1"/>
      <c r="T9" s="1"/>
    </row>
    <row r="10" spans="1:23">
      <c r="A10">
        <v>678</v>
      </c>
      <c r="B10" s="1">
        <v>103800000</v>
      </c>
      <c r="C10">
        <v>22.25</v>
      </c>
      <c r="E10" s="5">
        <f t="shared" si="1"/>
        <v>30056939.240608141</v>
      </c>
      <c r="F10" s="5">
        <f t="shared" si="2"/>
        <v>26350983166.585812</v>
      </c>
      <c r="H10" s="1">
        <f t="shared" si="3"/>
        <v>30056900.134909604</v>
      </c>
      <c r="I10" s="5">
        <f t="shared" si="4"/>
        <v>34284.049874145807</v>
      </c>
      <c r="J10">
        <f t="shared" si="5"/>
        <v>30056919.687752515</v>
      </c>
      <c r="K10">
        <f t="shared" si="6"/>
        <v>6.535372914994389E-2</v>
      </c>
      <c r="L10">
        <f t="shared" si="0"/>
        <v>0.71043429973263472</v>
      </c>
      <c r="M10">
        <f t="shared" si="0"/>
        <v>0.9970627537460699</v>
      </c>
      <c r="P10" s="5"/>
      <c r="R10" s="1"/>
      <c r="S10" t="s">
        <v>38</v>
      </c>
      <c r="T10" s="1"/>
    </row>
    <row r="11" spans="1:23">
      <c r="A11">
        <v>424.2</v>
      </c>
      <c r="B11" s="1">
        <v>92015000</v>
      </c>
      <c r="C11">
        <v>22.92</v>
      </c>
      <c r="E11" s="5">
        <f t="shared" si="1"/>
        <v>30056939.240608141</v>
      </c>
      <c r="F11" s="5">
        <f t="shared" si="2"/>
        <v>16486854069.713423</v>
      </c>
      <c r="H11" s="1">
        <f t="shared" si="3"/>
        <v>30056839.34250797</v>
      </c>
      <c r="I11" s="5">
        <f t="shared" si="4"/>
        <v>54796.178219474328</v>
      </c>
      <c r="J11">
        <f t="shared" si="5"/>
        <v>30056889.291516554</v>
      </c>
      <c r="K11">
        <f t="shared" si="6"/>
        <v>0.1044549705098603</v>
      </c>
      <c r="L11">
        <f t="shared" si="0"/>
        <v>0.67334794010197729</v>
      </c>
      <c r="M11">
        <f t="shared" si="0"/>
        <v>0.99544262781370596</v>
      </c>
    </row>
    <row r="12" spans="1:23">
      <c r="A12">
        <v>264.60000000000002</v>
      </c>
      <c r="B12" s="1">
        <v>81639000</v>
      </c>
      <c r="C12">
        <v>23.78</v>
      </c>
      <c r="E12" s="5">
        <f t="shared" si="1"/>
        <v>30056939.240608141</v>
      </c>
      <c r="F12" s="5">
        <f t="shared" si="2"/>
        <v>10283879271.207384</v>
      </c>
      <c r="H12" s="1">
        <f t="shared" si="3"/>
        <v>30056682.486966982</v>
      </c>
      <c r="I12" s="5">
        <f t="shared" si="4"/>
        <v>87847.38282705957</v>
      </c>
      <c r="J12">
        <f t="shared" si="5"/>
        <v>30056810.863513403</v>
      </c>
      <c r="K12">
        <f t="shared" si="6"/>
        <v>0.16745926459283642</v>
      </c>
      <c r="L12">
        <f t="shared" si="0"/>
        <v>0.63183269193016323</v>
      </c>
      <c r="M12">
        <f t="shared" si="0"/>
        <v>0.99295797878078906</v>
      </c>
      <c r="O12" t="s">
        <v>29</v>
      </c>
      <c r="P12" s="4">
        <f>SUM(L2:L96)+SUM(M2:M96)</f>
        <v>123.4000740935461</v>
      </c>
    </row>
    <row r="13" spans="1:23">
      <c r="A13">
        <v>164.4</v>
      </c>
      <c r="B13" s="1">
        <v>71803000</v>
      </c>
      <c r="C13">
        <v>24.62</v>
      </c>
      <c r="E13" s="5">
        <f t="shared" si="1"/>
        <v>30056939.240608141</v>
      </c>
      <c r="F13" s="5">
        <f t="shared" si="2"/>
        <v>6389530431.5438166</v>
      </c>
      <c r="H13" s="1">
        <f t="shared" si="3"/>
        <v>30056274.140889287</v>
      </c>
      <c r="I13" s="5">
        <f t="shared" si="4"/>
        <v>141387.47992996013</v>
      </c>
      <c r="J13">
        <f t="shared" si="5"/>
        <v>30056606.688909028</v>
      </c>
      <c r="K13">
        <f t="shared" si="6"/>
        <v>0.2695226322868487</v>
      </c>
      <c r="L13">
        <f t="shared" si="0"/>
        <v>0.5814017981294789</v>
      </c>
      <c r="M13">
        <f t="shared" si="0"/>
        <v>0.98905269568290632</v>
      </c>
    </row>
    <row r="14" spans="1:23">
      <c r="A14">
        <v>102.6</v>
      </c>
      <c r="B14" s="1">
        <v>63002000</v>
      </c>
      <c r="C14">
        <v>25.58</v>
      </c>
      <c r="E14" s="5">
        <f t="shared" si="1"/>
        <v>30056939.240608141</v>
      </c>
      <c r="F14" s="5">
        <f t="shared" si="2"/>
        <v>3987626656.1824546</v>
      </c>
      <c r="H14" s="1">
        <f t="shared" si="3"/>
        <v>30055231.662392467</v>
      </c>
      <c r="I14" s="5">
        <f t="shared" si="4"/>
        <v>226542.84110031751</v>
      </c>
      <c r="J14">
        <f t="shared" si="5"/>
        <v>30056085.439373709</v>
      </c>
      <c r="K14">
        <f t="shared" si="6"/>
        <v>0.43186168088611204</v>
      </c>
      <c r="L14">
        <f t="shared" si="0"/>
        <v>0.52293442367903065</v>
      </c>
      <c r="M14">
        <f t="shared" si="0"/>
        <v>0.98311721341336544</v>
      </c>
    </row>
    <row r="15" spans="1:23">
      <c r="A15">
        <v>64.2</v>
      </c>
      <c r="B15" s="1">
        <v>55138000</v>
      </c>
      <c r="C15">
        <v>26.47</v>
      </c>
      <c r="E15" s="5">
        <f t="shared" si="1"/>
        <v>30056939.240608141</v>
      </c>
      <c r="F15" s="5">
        <f t="shared" si="2"/>
        <v>2495181591.8802495</v>
      </c>
      <c r="H15" s="1">
        <f t="shared" si="3"/>
        <v>30052578.432961449</v>
      </c>
      <c r="I15" s="5">
        <f t="shared" si="4"/>
        <v>362013.1404153466</v>
      </c>
      <c r="J15">
        <f t="shared" si="5"/>
        <v>30054758.757693149</v>
      </c>
      <c r="K15">
        <f t="shared" si="6"/>
        <v>0.69015116136113464</v>
      </c>
      <c r="L15">
        <f t="shared" si="0"/>
        <v>0.45491750230887684</v>
      </c>
      <c r="M15">
        <f t="shared" si="0"/>
        <v>0.97392704339398806</v>
      </c>
    </row>
    <row r="16" spans="1:23">
      <c r="A16">
        <v>39.840000000000003</v>
      </c>
      <c r="B16" s="1">
        <v>48057000</v>
      </c>
      <c r="C16">
        <v>27.44</v>
      </c>
      <c r="E16" s="5">
        <f t="shared" si="1"/>
        <v>30056939.240608141</v>
      </c>
      <c r="F16" s="5">
        <f t="shared" si="2"/>
        <v>1548411754.2135382</v>
      </c>
      <c r="H16" s="1">
        <f t="shared" si="3"/>
        <v>30045617.903355241</v>
      </c>
      <c r="I16" s="5">
        <f t="shared" si="4"/>
        <v>583229.4344900297</v>
      </c>
      <c r="J16">
        <f t="shared" si="5"/>
        <v>30051278.038840152</v>
      </c>
      <c r="K16">
        <f t="shared" si="6"/>
        <v>1.1120553074360719</v>
      </c>
      <c r="L16">
        <f t="shared" si="0"/>
        <v>0.37467428181450879</v>
      </c>
      <c r="M16">
        <f t="shared" si="0"/>
        <v>0.95947320308177575</v>
      </c>
    </row>
    <row r="17" spans="1:13">
      <c r="A17">
        <v>24.84</v>
      </c>
      <c r="B17" s="1">
        <v>41840000</v>
      </c>
      <c r="C17">
        <v>28.48</v>
      </c>
      <c r="E17" s="5">
        <f t="shared" si="1"/>
        <v>30056939.240608141</v>
      </c>
      <c r="F17" s="5">
        <f t="shared" si="2"/>
        <v>965425400.97048903</v>
      </c>
      <c r="H17" s="1">
        <f t="shared" si="3"/>
        <v>30027833.67348</v>
      </c>
      <c r="I17" s="5">
        <f t="shared" si="4"/>
        <v>934867.43910362909</v>
      </c>
      <c r="J17">
        <f t="shared" si="5"/>
        <v>30042382.932298753</v>
      </c>
      <c r="K17">
        <f t="shared" si="6"/>
        <v>1.7832342830635302</v>
      </c>
      <c r="L17">
        <f t="shared" si="0"/>
        <v>0.28196981519362446</v>
      </c>
      <c r="M17">
        <f t="shared" si="0"/>
        <v>0.93738643669018495</v>
      </c>
    </row>
    <row r="18" spans="1:13">
      <c r="A18">
        <v>15.48</v>
      </c>
      <c r="B18" s="1">
        <v>36464000</v>
      </c>
      <c r="C18">
        <v>29.56</v>
      </c>
      <c r="E18" s="5">
        <f t="shared" si="1"/>
        <v>30056939.240608141</v>
      </c>
      <c r="F18" s="5">
        <f t="shared" si="2"/>
        <v>601641916.54682648</v>
      </c>
      <c r="H18" s="1">
        <f t="shared" si="3"/>
        <v>29982109.279847141</v>
      </c>
      <c r="I18" s="5">
        <f t="shared" si="4"/>
        <v>1497851.8154153575</v>
      </c>
      <c r="J18">
        <f t="shared" si="5"/>
        <v>30019500.944047008</v>
      </c>
      <c r="K18">
        <f t="shared" si="6"/>
        <v>2.8600154743752904</v>
      </c>
      <c r="L18">
        <f t="shared" si="0"/>
        <v>0.17673593286400263</v>
      </c>
      <c r="M18">
        <f t="shared" si="0"/>
        <v>0.90324710844467893</v>
      </c>
    </row>
    <row r="19" spans="1:13">
      <c r="A19">
        <v>9.66</v>
      </c>
      <c r="B19" s="1">
        <v>31655000</v>
      </c>
      <c r="C19">
        <v>30.56</v>
      </c>
      <c r="E19" s="5">
        <f t="shared" si="1"/>
        <v>30056939.240608141</v>
      </c>
      <c r="F19" s="5">
        <f t="shared" si="2"/>
        <v>375443211.48852354</v>
      </c>
      <c r="H19" s="1">
        <f t="shared" si="3"/>
        <v>29865526.356143877</v>
      </c>
      <c r="I19" s="5">
        <f t="shared" si="4"/>
        <v>2390950.9710307736</v>
      </c>
      <c r="J19">
        <f t="shared" si="5"/>
        <v>29961079.938403379</v>
      </c>
      <c r="K19">
        <f t="shared" si="6"/>
        <v>4.5771787791056351</v>
      </c>
      <c r="L19">
        <f t="shared" si="0"/>
        <v>5.3511927392090375E-2</v>
      </c>
      <c r="M19">
        <f t="shared" si="0"/>
        <v>0.85022320748999891</v>
      </c>
    </row>
    <row r="20" spans="1:13">
      <c r="A20">
        <v>6</v>
      </c>
      <c r="B20" s="1">
        <v>27448000</v>
      </c>
      <c r="C20">
        <v>31.63</v>
      </c>
      <c r="E20" s="5">
        <f t="shared" si="1"/>
        <v>30056939.240608141</v>
      </c>
      <c r="F20" s="5">
        <f t="shared" si="2"/>
        <v>233194541.29721957</v>
      </c>
      <c r="H20" s="1">
        <f t="shared" si="3"/>
        <v>29565758.00803937</v>
      </c>
      <c r="I20" s="5">
        <f t="shared" si="4"/>
        <v>3810793.284897354</v>
      </c>
      <c r="J20">
        <f t="shared" si="5"/>
        <v>29810336.999942869</v>
      </c>
      <c r="K20">
        <f t="shared" si="6"/>
        <v>7.3444814997190733</v>
      </c>
      <c r="L20">
        <f t="shared" si="0"/>
        <v>8.6065906439189335E-2</v>
      </c>
      <c r="M20">
        <f t="shared" si="0"/>
        <v>0.76780014227887849</v>
      </c>
    </row>
    <row r="21" spans="1:13">
      <c r="A21">
        <v>1250</v>
      </c>
      <c r="B21" s="1">
        <v>126630000</v>
      </c>
      <c r="C21">
        <v>21.88</v>
      </c>
      <c r="E21" s="5">
        <f t="shared" si="1"/>
        <v>30056939.240608141</v>
      </c>
      <c r="F21" s="5">
        <f t="shared" si="2"/>
        <v>48582196103.58741</v>
      </c>
      <c r="H21" s="1">
        <f t="shared" si="3"/>
        <v>30056927.735788662</v>
      </c>
      <c r="I21" s="5">
        <f t="shared" si="4"/>
        <v>18595.685727908854</v>
      </c>
      <c r="J21">
        <f t="shared" si="5"/>
        <v>30056933.488197852</v>
      </c>
      <c r="K21">
        <f t="shared" si="6"/>
        <v>3.5447873541371876E-2</v>
      </c>
      <c r="L21">
        <f t="shared" si="0"/>
        <v>0.76263971027246424</v>
      </c>
      <c r="M21">
        <f t="shared" si="0"/>
        <v>0.99837989609043087</v>
      </c>
    </row>
    <row r="22" spans="1:13">
      <c r="A22">
        <v>780</v>
      </c>
      <c r="B22" s="1">
        <v>111850000</v>
      </c>
      <c r="C22">
        <v>22.79</v>
      </c>
      <c r="E22" s="5">
        <f t="shared" si="1"/>
        <v>30056939.240608141</v>
      </c>
      <c r="F22" s="5">
        <f t="shared" si="2"/>
        <v>30315290368.638546</v>
      </c>
      <c r="H22" s="1">
        <f t="shared" si="3"/>
        <v>30056909.693813853</v>
      </c>
      <c r="I22" s="5">
        <f t="shared" si="4"/>
        <v>29800.760521891749</v>
      </c>
      <c r="J22">
        <f t="shared" si="5"/>
        <v>30056924.467207365</v>
      </c>
      <c r="K22">
        <f t="shared" si="6"/>
        <v>5.6807478283207723E-2</v>
      </c>
      <c r="L22">
        <f t="shared" si="0"/>
        <v>0.73127470302005027</v>
      </c>
      <c r="M22">
        <f t="shared" si="0"/>
        <v>0.99750735066769602</v>
      </c>
    </row>
    <row r="23" spans="1:13">
      <c r="A23">
        <v>485</v>
      </c>
      <c r="B23" s="1">
        <v>98910000</v>
      </c>
      <c r="C23">
        <v>23.47</v>
      </c>
      <c r="E23" s="5">
        <f t="shared" si="1"/>
        <v>30056939.240608141</v>
      </c>
      <c r="F23" s="5">
        <f t="shared" si="2"/>
        <v>18849892088.191917</v>
      </c>
      <c r="H23" s="1">
        <f t="shared" si="3"/>
        <v>30056862.819132488</v>
      </c>
      <c r="I23" s="5">
        <f t="shared" si="4"/>
        <v>47926.921559613816</v>
      </c>
      <c r="J23">
        <f t="shared" si="5"/>
        <v>30056901.029846027</v>
      </c>
      <c r="K23">
        <f t="shared" si="6"/>
        <v>9.1360433044740355E-2</v>
      </c>
      <c r="L23">
        <f t="shared" si="0"/>
        <v>0.69611868335005533</v>
      </c>
      <c r="M23">
        <f t="shared" si="0"/>
        <v>0.99610735266106765</v>
      </c>
    </row>
    <row r="24" spans="1:13">
      <c r="A24">
        <v>302.5</v>
      </c>
      <c r="B24" s="1">
        <v>87219000</v>
      </c>
      <c r="C24">
        <v>24.22</v>
      </c>
      <c r="E24" s="5">
        <f t="shared" si="1"/>
        <v>30056939.240608141</v>
      </c>
      <c r="F24" s="5">
        <f t="shared" si="2"/>
        <v>11756891457.068153</v>
      </c>
      <c r="H24" s="1">
        <f t="shared" si="3"/>
        <v>30056742.793154262</v>
      </c>
      <c r="I24" s="5">
        <f t="shared" si="4"/>
        <v>76841.203748742526</v>
      </c>
      <c r="J24">
        <f t="shared" si="5"/>
        <v>30056841.016720705</v>
      </c>
      <c r="K24">
        <f t="shared" si="6"/>
        <v>0.14647851585402311</v>
      </c>
      <c r="L24">
        <f t="shared" si="0"/>
        <v>0.65538654402457375</v>
      </c>
      <c r="M24">
        <f t="shared" si="0"/>
        <v>0.99395216697547384</v>
      </c>
    </row>
    <row r="25" spans="1:13">
      <c r="A25">
        <v>188.25</v>
      </c>
      <c r="B25" s="1">
        <v>76702000</v>
      </c>
      <c r="C25">
        <v>24.93</v>
      </c>
      <c r="E25" s="5">
        <f t="shared" si="1"/>
        <v>30056939.240608141</v>
      </c>
      <c r="F25" s="5">
        <f t="shared" si="2"/>
        <v>7316478733.200264</v>
      </c>
      <c r="H25" s="1">
        <f t="shared" si="3"/>
        <v>30056431.989853594</v>
      </c>
      <c r="I25" s="5">
        <f t="shared" si="4"/>
        <v>123475.2922890472</v>
      </c>
      <c r="J25">
        <f t="shared" si="5"/>
        <v>30056685.614160795</v>
      </c>
      <c r="K25">
        <f t="shared" si="6"/>
        <v>0.23537635227616313</v>
      </c>
      <c r="L25">
        <f t="shared" si="0"/>
        <v>0.60813687238715042</v>
      </c>
      <c r="M25">
        <f t="shared" si="0"/>
        <v>0.99055850973621495</v>
      </c>
    </row>
    <row r="26" spans="1:13">
      <c r="A26">
        <v>117.25</v>
      </c>
      <c r="B26" s="1">
        <v>67169000</v>
      </c>
      <c r="C26">
        <v>25.61</v>
      </c>
      <c r="E26" s="5">
        <f t="shared" si="1"/>
        <v>30056939.240608141</v>
      </c>
      <c r="F26" s="5">
        <f t="shared" si="2"/>
        <v>4557009994.5164995</v>
      </c>
      <c r="H26" s="1">
        <f t="shared" si="3"/>
        <v>30055631.699339677</v>
      </c>
      <c r="I26" s="5">
        <f t="shared" si="4"/>
        <v>198239.70035444209</v>
      </c>
      <c r="J26">
        <f t="shared" si="5"/>
        <v>30056285.462863646</v>
      </c>
      <c r="K26">
        <f t="shared" si="6"/>
        <v>0.3779036677573544</v>
      </c>
      <c r="L26">
        <f t="shared" si="0"/>
        <v>0.5525274239178245</v>
      </c>
      <c r="M26">
        <f t="shared" si="0"/>
        <v>0.98524390207897872</v>
      </c>
    </row>
    <row r="27" spans="1:13">
      <c r="A27">
        <v>73</v>
      </c>
      <c r="B27" s="1">
        <v>58705000</v>
      </c>
      <c r="C27">
        <v>26.32</v>
      </c>
      <c r="E27" s="5">
        <f t="shared" si="1"/>
        <v>30056939.240608141</v>
      </c>
      <c r="F27" s="5">
        <f t="shared" si="2"/>
        <v>2837200252.4495049</v>
      </c>
      <c r="H27" s="1">
        <f t="shared" si="3"/>
        <v>30053566.324477237</v>
      </c>
      <c r="I27" s="5">
        <f t="shared" si="4"/>
        <v>318383.66579818149</v>
      </c>
      <c r="J27">
        <f t="shared" si="5"/>
        <v>30055252.735227488</v>
      </c>
      <c r="K27">
        <f t="shared" si="6"/>
        <v>0.60696150764703394</v>
      </c>
      <c r="L27">
        <f t="shared" si="0"/>
        <v>0.48802908210156737</v>
      </c>
      <c r="M27">
        <f t="shared" si="0"/>
        <v>0.9769391524450215</v>
      </c>
    </row>
    <row r="28" spans="1:13">
      <c r="A28">
        <v>45.5</v>
      </c>
      <c r="B28" s="1">
        <v>51037000</v>
      </c>
      <c r="C28">
        <v>27.08</v>
      </c>
      <c r="E28" s="5">
        <f t="shared" si="1"/>
        <v>30056939.240608141</v>
      </c>
      <c r="F28" s="5">
        <f t="shared" si="2"/>
        <v>1768391938.1705818</v>
      </c>
      <c r="H28" s="1">
        <f t="shared" si="3"/>
        <v>30048258.600276109</v>
      </c>
      <c r="I28" s="5">
        <f t="shared" si="4"/>
        <v>510723.1397859155</v>
      </c>
      <c r="J28">
        <f t="shared" si="5"/>
        <v>30052598.607018661</v>
      </c>
      <c r="K28">
        <f t="shared" si="6"/>
        <v>0.97374904240730631</v>
      </c>
      <c r="L28">
        <f t="shared" si="0"/>
        <v>0.41116055788900874</v>
      </c>
      <c r="M28">
        <f t="shared" si="0"/>
        <v>0.96404176357432403</v>
      </c>
    </row>
    <row r="29" spans="1:13">
      <c r="A29">
        <v>28.25</v>
      </c>
      <c r="B29" s="1">
        <v>44287000</v>
      </c>
      <c r="C29">
        <v>27.99</v>
      </c>
      <c r="E29" s="5">
        <f t="shared" si="1"/>
        <v>30056939.240608141</v>
      </c>
      <c r="F29" s="5">
        <f t="shared" si="2"/>
        <v>1097957631.9410756</v>
      </c>
      <c r="H29" s="1">
        <f t="shared" si="3"/>
        <v>30034431.19665093</v>
      </c>
      <c r="I29" s="5">
        <f t="shared" si="4"/>
        <v>822202.10265127104</v>
      </c>
      <c r="J29">
        <f t="shared" si="5"/>
        <v>30045683.110955603</v>
      </c>
      <c r="K29">
        <f t="shared" si="6"/>
        <v>1.5680985428655831</v>
      </c>
      <c r="L29">
        <f t="shared" si="0"/>
        <v>0.32156878743298023</v>
      </c>
      <c r="M29">
        <f t="shared" si="0"/>
        <v>0.94397647220916092</v>
      </c>
    </row>
    <row r="30" spans="1:13">
      <c r="A30">
        <v>17.675000000000001</v>
      </c>
      <c r="B30" s="1">
        <v>38227000</v>
      </c>
      <c r="C30">
        <v>28.84</v>
      </c>
      <c r="E30" s="5">
        <f t="shared" si="1"/>
        <v>30056939.240608141</v>
      </c>
      <c r="F30" s="5">
        <f t="shared" si="2"/>
        <v>686952252.90472603</v>
      </c>
      <c r="H30" s="1">
        <f t="shared" si="3"/>
        <v>29999507.69156158</v>
      </c>
      <c r="I30" s="5">
        <f t="shared" si="4"/>
        <v>1312599.7856775057</v>
      </c>
      <c r="J30">
        <f t="shared" si="5"/>
        <v>30028209.735737212</v>
      </c>
      <c r="K30">
        <f t="shared" si="6"/>
        <v>2.5053241404313464</v>
      </c>
      <c r="L30">
        <f t="shared" si="0"/>
        <v>0.21447642410502493</v>
      </c>
      <c r="M30">
        <f t="shared" si="0"/>
        <v>0.91313023091430845</v>
      </c>
    </row>
    <row r="31" spans="1:13">
      <c r="A31">
        <v>11.025</v>
      </c>
      <c r="B31" s="1">
        <v>32877000</v>
      </c>
      <c r="C31">
        <v>29.72</v>
      </c>
      <c r="E31" s="5">
        <f t="shared" si="1"/>
        <v>30056939.240608141</v>
      </c>
      <c r="F31" s="5">
        <f t="shared" si="2"/>
        <v>428494969.633641</v>
      </c>
      <c r="H31" s="1">
        <f t="shared" si="3"/>
        <v>29909771.997748218</v>
      </c>
      <c r="I31" s="5">
        <f t="shared" si="4"/>
        <v>2098032.0968654403</v>
      </c>
      <c r="J31">
        <f t="shared" si="5"/>
        <v>29983265.326457709</v>
      </c>
      <c r="K31">
        <f t="shared" si="6"/>
        <v>4.0124614707137525</v>
      </c>
      <c r="L31">
        <f t="shared" si="0"/>
        <v>8.801699283822402E-2</v>
      </c>
      <c r="M31">
        <f t="shared" si="0"/>
        <v>0.86499120219671088</v>
      </c>
    </row>
    <row r="32" spans="1:13">
      <c r="A32">
        <v>6.85</v>
      </c>
      <c r="B32" s="1">
        <v>28116000</v>
      </c>
      <c r="C32">
        <v>30.65</v>
      </c>
      <c r="E32" s="5">
        <f t="shared" si="1"/>
        <v>30056939.240608141</v>
      </c>
      <c r="F32" s="5">
        <f t="shared" si="2"/>
        <v>266230434.647659</v>
      </c>
      <c r="H32" s="1">
        <f t="shared" si="3"/>
        <v>29678654.939003654</v>
      </c>
      <c r="I32" s="5">
        <f t="shared" si="4"/>
        <v>3350666.9867597399</v>
      </c>
      <c r="J32">
        <f t="shared" si="5"/>
        <v>29867198.198769961</v>
      </c>
      <c r="K32">
        <f t="shared" si="6"/>
        <v>6.4413162726465352</v>
      </c>
      <c r="L32">
        <f t="shared" si="0"/>
        <v>6.2284755967063614E-2</v>
      </c>
      <c r="M32">
        <f t="shared" si="0"/>
        <v>0.78984286223012934</v>
      </c>
    </row>
    <row r="33" spans="1:13">
      <c r="A33">
        <v>4.2750000000000004</v>
      </c>
      <c r="B33" s="1">
        <v>23958000</v>
      </c>
      <c r="C33">
        <v>31.69</v>
      </c>
      <c r="E33" s="5">
        <f t="shared" si="1"/>
        <v>30056939.240608141</v>
      </c>
      <c r="F33" s="5">
        <f t="shared" si="2"/>
        <v>166151110.67426896</v>
      </c>
      <c r="H33" s="1">
        <f t="shared" si="3"/>
        <v>29104487.530387007</v>
      </c>
      <c r="I33" s="5">
        <f t="shared" si="4"/>
        <v>5265037.4094992708</v>
      </c>
      <c r="J33">
        <f t="shared" si="5"/>
        <v>29576879.709155925</v>
      </c>
      <c r="K33">
        <f t="shared" si="6"/>
        <v>10.253981653903361</v>
      </c>
      <c r="L33">
        <f t="shared" si="0"/>
        <v>0.23453041610968881</v>
      </c>
      <c r="M33">
        <f t="shared" si="0"/>
        <v>0.67642847415893459</v>
      </c>
    </row>
    <row r="34" spans="1:13">
      <c r="A34">
        <v>2.6749999999999998</v>
      </c>
      <c r="B34" s="1">
        <v>20323000</v>
      </c>
      <c r="C34">
        <v>32.78</v>
      </c>
      <c r="E34" s="5">
        <f t="shared" si="1"/>
        <v>30056939.240608141</v>
      </c>
      <c r="F34" s="5">
        <f t="shared" si="2"/>
        <v>103965899.66167705</v>
      </c>
      <c r="H34" s="1">
        <f t="shared" si="3"/>
        <v>27738524.986961465</v>
      </c>
      <c r="I34" s="5">
        <f t="shared" si="4"/>
        <v>8019313.6679460229</v>
      </c>
      <c r="J34">
        <f t="shared" si="5"/>
        <v>28874472.465435475</v>
      </c>
      <c r="K34">
        <f t="shared" si="6"/>
        <v>16.124783905078317</v>
      </c>
      <c r="L34">
        <f t="shared" ref="L34:M65" si="7">ABS((J34-B34)/B34)</f>
        <v>0.42077805764087367</v>
      </c>
      <c r="M34">
        <f t="shared" si="7"/>
        <v>0.50809078996100321</v>
      </c>
    </row>
    <row r="35" spans="1:13">
      <c r="A35">
        <v>1.66</v>
      </c>
      <c r="B35" s="1">
        <v>17135000</v>
      </c>
      <c r="C35">
        <v>33.869999999999997</v>
      </c>
      <c r="E35" s="5">
        <f t="shared" si="1"/>
        <v>30056939.240608141</v>
      </c>
      <c r="F35" s="5">
        <f t="shared" si="2"/>
        <v>64517156.42556408</v>
      </c>
      <c r="H35" s="1">
        <f t="shared" si="3"/>
        <v>24696762.634222079</v>
      </c>
      <c r="I35" s="5">
        <f t="shared" si="4"/>
        <v>11505607.733858591</v>
      </c>
      <c r="J35">
        <f t="shared" si="5"/>
        <v>27245349.950707819</v>
      </c>
      <c r="K35">
        <f t="shared" si="6"/>
        <v>24.979641256130048</v>
      </c>
      <c r="L35">
        <f t="shared" si="7"/>
        <v>0.59004084918049715</v>
      </c>
      <c r="M35">
        <f t="shared" si="7"/>
        <v>0.26248475771685709</v>
      </c>
    </row>
    <row r="36" spans="1:13">
      <c r="A36">
        <v>1.0349999999999999</v>
      </c>
      <c r="B36" s="1">
        <v>14349000</v>
      </c>
      <c r="C36">
        <v>35.090000000000003</v>
      </c>
      <c r="E36" s="5">
        <f t="shared" si="1"/>
        <v>30056939.240608141</v>
      </c>
      <c r="F36" s="5">
        <f t="shared" si="2"/>
        <v>40226058.373770371</v>
      </c>
      <c r="H36" s="1">
        <f t="shared" si="3"/>
        <v>19288177.920856465</v>
      </c>
      <c r="I36" s="5">
        <f t="shared" si="4"/>
        <v>14412140.171487628</v>
      </c>
      <c r="J36">
        <f t="shared" si="5"/>
        <v>24077865.184214782</v>
      </c>
      <c r="K36">
        <f t="shared" si="6"/>
        <v>36.767111519903068</v>
      </c>
      <c r="L36">
        <f t="shared" si="7"/>
        <v>0.67801694781620891</v>
      </c>
      <c r="M36">
        <f t="shared" si="7"/>
        <v>4.7794571670078785E-2</v>
      </c>
    </row>
    <row r="37" spans="1:13">
      <c r="A37">
        <v>0.64500000000000002</v>
      </c>
      <c r="B37" s="1">
        <v>11928000</v>
      </c>
      <c r="C37">
        <v>36.39</v>
      </c>
      <c r="E37" s="5">
        <f t="shared" si="1"/>
        <v>30056939.240608141</v>
      </c>
      <c r="F37" s="5">
        <f t="shared" si="2"/>
        <v>25068413.189451106</v>
      </c>
      <c r="H37" s="1">
        <f t="shared" si="3"/>
        <v>12330583.735021617</v>
      </c>
      <c r="I37" s="5">
        <f t="shared" si="4"/>
        <v>14784326.527725101</v>
      </c>
      <c r="J37">
        <f t="shared" si="5"/>
        <v>19251483.218826953</v>
      </c>
      <c r="K37">
        <f t="shared" si="6"/>
        <v>50.170852803433881</v>
      </c>
      <c r="L37">
        <f t="shared" si="7"/>
        <v>0.61397411291305781</v>
      </c>
      <c r="M37">
        <f t="shared" si="7"/>
        <v>0.37869889539527013</v>
      </c>
    </row>
    <row r="38" spans="1:13">
      <c r="A38">
        <v>0.40250000000000002</v>
      </c>
      <c r="B38" s="1">
        <v>9893400</v>
      </c>
      <c r="C38">
        <v>37.72</v>
      </c>
      <c r="E38" s="5">
        <f t="shared" si="1"/>
        <v>30056939.240608141</v>
      </c>
      <c r="F38" s="5">
        <f t="shared" si="2"/>
        <v>15643467.145355148</v>
      </c>
      <c r="H38" s="1">
        <f t="shared" si="3"/>
        <v>6406440.8314849799</v>
      </c>
      <c r="I38" s="5">
        <f t="shared" si="4"/>
        <v>12309164.012766147</v>
      </c>
      <c r="J38">
        <f t="shared" si="5"/>
        <v>13876527.044635309</v>
      </c>
      <c r="K38">
        <f t="shared" si="6"/>
        <v>62.504777192079629</v>
      </c>
      <c r="L38">
        <f t="shared" si="7"/>
        <v>0.40260446809340661</v>
      </c>
      <c r="M38">
        <f t="shared" si="7"/>
        <v>0.65707256606785869</v>
      </c>
    </row>
    <row r="39" spans="1:13">
      <c r="A39">
        <v>0.25</v>
      </c>
      <c r="B39" s="1">
        <v>8210800</v>
      </c>
      <c r="C39">
        <v>39.07</v>
      </c>
      <c r="E39" s="5">
        <f t="shared" si="1"/>
        <v>30056939.240608141</v>
      </c>
      <c r="F39" s="5">
        <f t="shared" si="2"/>
        <v>9716439.2207174823</v>
      </c>
      <c r="H39" s="1">
        <f t="shared" si="3"/>
        <v>2843825.8714180123</v>
      </c>
      <c r="I39" s="5">
        <f t="shared" si="4"/>
        <v>8797122.0203617886</v>
      </c>
      <c r="J39">
        <f t="shared" si="5"/>
        <v>9245361.0761333015</v>
      </c>
      <c r="K39">
        <f t="shared" si="6"/>
        <v>72.085652666382714</v>
      </c>
      <c r="L39">
        <f t="shared" si="7"/>
        <v>0.12600003363049903</v>
      </c>
      <c r="M39">
        <f t="shared" si="7"/>
        <v>0.84503846087490952</v>
      </c>
    </row>
    <row r="40" spans="1:13">
      <c r="A40">
        <v>50</v>
      </c>
      <c r="B40" s="1">
        <v>54475000</v>
      </c>
      <c r="C40">
        <v>28.24</v>
      </c>
      <c r="E40" s="5">
        <f t="shared" si="1"/>
        <v>30056939.240608141</v>
      </c>
      <c r="F40" s="5">
        <f t="shared" si="2"/>
        <v>1943287844.1434965</v>
      </c>
      <c r="H40" s="1">
        <f t="shared" si="3"/>
        <v>30049750.445455391</v>
      </c>
      <c r="I40" s="5">
        <f t="shared" si="4"/>
        <v>464781.13165606558</v>
      </c>
      <c r="J40">
        <f t="shared" si="5"/>
        <v>30053344.62808574</v>
      </c>
      <c r="K40">
        <f t="shared" si="6"/>
        <v>0.88612629351170402</v>
      </c>
      <c r="L40">
        <f t="shared" si="7"/>
        <v>0.44830941481256098</v>
      </c>
      <c r="M40">
        <f t="shared" si="7"/>
        <v>0.96862159017309823</v>
      </c>
    </row>
    <row r="41" spans="1:13">
      <c r="A41">
        <v>31.2</v>
      </c>
      <c r="B41" s="1">
        <v>46398000</v>
      </c>
      <c r="C41">
        <v>29.37</v>
      </c>
      <c r="E41" s="5">
        <f t="shared" si="1"/>
        <v>30056939.240608141</v>
      </c>
      <c r="F41" s="5">
        <f t="shared" si="2"/>
        <v>1212611614.7455418</v>
      </c>
      <c r="H41" s="1">
        <f t="shared" si="3"/>
        <v>30038483.814903401</v>
      </c>
      <c r="I41" s="5">
        <f t="shared" si="4"/>
        <v>744562.29177221144</v>
      </c>
      <c r="J41">
        <f t="shared" si="5"/>
        <v>30047710.110831119</v>
      </c>
      <c r="K41">
        <f t="shared" si="6"/>
        <v>1.4198966786757294</v>
      </c>
      <c r="L41">
        <f t="shared" si="7"/>
        <v>0.35239212658237168</v>
      </c>
      <c r="M41">
        <f t="shared" si="7"/>
        <v>0.95165486283024414</v>
      </c>
    </row>
    <row r="42" spans="1:13">
      <c r="A42">
        <v>19.399999999999999</v>
      </c>
      <c r="B42" s="1">
        <v>39495000</v>
      </c>
      <c r="C42">
        <v>30.26</v>
      </c>
      <c r="E42" s="5">
        <f t="shared" si="1"/>
        <v>30056939.240608141</v>
      </c>
      <c r="F42" s="5">
        <f t="shared" si="2"/>
        <v>753995683.52767658</v>
      </c>
      <c r="H42" s="1">
        <f t="shared" si="3"/>
        <v>30009251.477604475</v>
      </c>
      <c r="I42" s="5">
        <f t="shared" si="4"/>
        <v>1196275.0822370977</v>
      </c>
      <c r="J42">
        <f t="shared" si="5"/>
        <v>30033085.89403506</v>
      </c>
      <c r="K42">
        <f t="shared" si="6"/>
        <v>2.2828040709755939</v>
      </c>
      <c r="L42">
        <f t="shared" si="7"/>
        <v>0.23957245489213672</v>
      </c>
      <c r="M42">
        <f t="shared" si="7"/>
        <v>0.92456034134251175</v>
      </c>
    </row>
    <row r="43" spans="1:13">
      <c r="A43">
        <v>12.1</v>
      </c>
      <c r="B43" s="1">
        <v>33589000</v>
      </c>
      <c r="C43">
        <v>31.11</v>
      </c>
      <c r="E43" s="5">
        <f t="shared" si="1"/>
        <v>30056939.240608141</v>
      </c>
      <c r="F43" s="5">
        <f t="shared" si="2"/>
        <v>470275658.28272611</v>
      </c>
      <c r="H43" s="1">
        <f t="shared" si="3"/>
        <v>29934658.288462054</v>
      </c>
      <c r="I43" s="5">
        <f t="shared" si="4"/>
        <v>1913227.2519700595</v>
      </c>
      <c r="J43">
        <f t="shared" si="5"/>
        <v>29995736.453113981</v>
      </c>
      <c r="K43">
        <f t="shared" si="6"/>
        <v>3.6569967631074296</v>
      </c>
      <c r="L43">
        <f t="shared" si="7"/>
        <v>0.10697738982661048</v>
      </c>
      <c r="M43">
        <f t="shared" si="7"/>
        <v>0.88244947723859113</v>
      </c>
    </row>
    <row r="44" spans="1:13">
      <c r="A44">
        <v>7.53</v>
      </c>
      <c r="B44" s="1">
        <v>28501000</v>
      </c>
      <c r="C44">
        <v>31.91</v>
      </c>
      <c r="E44" s="5">
        <f t="shared" si="1"/>
        <v>30056939.240608141</v>
      </c>
      <c r="F44" s="5">
        <f t="shared" si="2"/>
        <v>292659149.32801056</v>
      </c>
      <c r="H44" s="1">
        <f t="shared" si="3"/>
        <v>29743211.333782181</v>
      </c>
      <c r="I44" s="5">
        <f t="shared" si="4"/>
        <v>3054713.6419031965</v>
      </c>
      <c r="J44">
        <f t="shared" si="5"/>
        <v>29899663.808813274</v>
      </c>
      <c r="K44">
        <f t="shared" si="6"/>
        <v>5.8638824014353323</v>
      </c>
      <c r="L44">
        <f t="shared" si="7"/>
        <v>4.9074201214458227E-2</v>
      </c>
      <c r="M44">
        <f t="shared" si="7"/>
        <v>0.81623684107065708</v>
      </c>
    </row>
    <row r="45" spans="1:13">
      <c r="A45">
        <v>4.6900000000000004</v>
      </c>
      <c r="B45" s="1">
        <v>24073000</v>
      </c>
      <c r="C45">
        <v>32.75</v>
      </c>
      <c r="E45" s="5">
        <f t="shared" si="1"/>
        <v>30056939.240608141</v>
      </c>
      <c r="F45" s="5">
        <f t="shared" si="2"/>
        <v>182280399.78065997</v>
      </c>
      <c r="H45" s="1">
        <f t="shared" si="3"/>
        <v>29261323.21318163</v>
      </c>
      <c r="I45" s="5">
        <f t="shared" si="4"/>
        <v>4825015.8271361925</v>
      </c>
      <c r="J45">
        <f t="shared" si="5"/>
        <v>29656463.273937386</v>
      </c>
      <c r="K45">
        <f t="shared" si="6"/>
        <v>9.3634710776821599</v>
      </c>
      <c r="L45">
        <f t="shared" si="7"/>
        <v>0.23193882249563352</v>
      </c>
      <c r="M45">
        <f t="shared" si="7"/>
        <v>0.71409248617764398</v>
      </c>
    </row>
    <row r="46" spans="1:13">
      <c r="A46">
        <v>2.92</v>
      </c>
      <c r="B46" s="1">
        <v>20260000</v>
      </c>
      <c r="C46">
        <v>33.659999999999997</v>
      </c>
      <c r="E46" s="5">
        <f t="shared" si="1"/>
        <v>30056939.240608141</v>
      </c>
      <c r="F46" s="5">
        <f t="shared" si="2"/>
        <v>113488010.09798019</v>
      </c>
      <c r="H46" s="1">
        <f t="shared" si="3"/>
        <v>28086821.68251171</v>
      </c>
      <c r="I46" s="5">
        <f t="shared" si="4"/>
        <v>7438705.5693742801</v>
      </c>
      <c r="J46">
        <f t="shared" si="5"/>
        <v>29055187.02010107</v>
      </c>
      <c r="K46">
        <f t="shared" si="6"/>
        <v>14.834026382252777</v>
      </c>
      <c r="L46">
        <f t="shared" si="7"/>
        <v>0.43411584501979616</v>
      </c>
      <c r="M46">
        <f t="shared" si="7"/>
        <v>0.55929808727710106</v>
      </c>
    </row>
    <row r="47" spans="1:13">
      <c r="A47">
        <v>1.82</v>
      </c>
      <c r="B47" s="1">
        <v>16966000</v>
      </c>
      <c r="C47">
        <v>34.56</v>
      </c>
      <c r="E47" s="5">
        <f t="shared" si="1"/>
        <v>30056939.240608141</v>
      </c>
      <c r="F47" s="5">
        <f t="shared" si="2"/>
        <v>70735677.526823267</v>
      </c>
      <c r="H47" s="1">
        <f t="shared" si="3"/>
        <v>25459981.106773917</v>
      </c>
      <c r="I47" s="5">
        <f t="shared" si="4"/>
        <v>10818431.828876583</v>
      </c>
      <c r="J47">
        <f t="shared" si="5"/>
        <v>27663136.213982221</v>
      </c>
      <c r="K47">
        <f t="shared" si="6"/>
        <v>23.021564996051058</v>
      </c>
      <c r="L47">
        <f t="shared" si="7"/>
        <v>0.63050431533550755</v>
      </c>
      <c r="M47">
        <f t="shared" si="7"/>
        <v>0.33386675358648565</v>
      </c>
    </row>
    <row r="48" spans="1:13">
      <c r="A48">
        <v>1.1299999999999999</v>
      </c>
      <c r="B48" s="1">
        <v>14123000</v>
      </c>
      <c r="C48">
        <v>35.590000000000003</v>
      </c>
      <c r="E48" s="5">
        <f t="shared" si="1"/>
        <v>30056939.240608141</v>
      </c>
      <c r="F48" s="5">
        <f t="shared" si="2"/>
        <v>43918305.277643017</v>
      </c>
      <c r="H48" s="1">
        <f t="shared" si="3"/>
        <v>20469455.344618995</v>
      </c>
      <c r="I48" s="5">
        <f t="shared" si="4"/>
        <v>14008946.194350367</v>
      </c>
      <c r="J48">
        <f t="shared" si="5"/>
        <v>24804216.891116615</v>
      </c>
      <c r="K48">
        <f t="shared" si="6"/>
        <v>34.387073113769581</v>
      </c>
      <c r="L48">
        <f t="shared" si="7"/>
        <v>0.75629943291911172</v>
      </c>
      <c r="M48">
        <f t="shared" si="7"/>
        <v>3.3799575336623262E-2</v>
      </c>
    </row>
    <row r="49" spans="1:13">
      <c r="A49">
        <v>0.70699999999999996</v>
      </c>
      <c r="B49" s="1">
        <v>11714000</v>
      </c>
      <c r="C49">
        <v>36.659999999999997</v>
      </c>
      <c r="E49" s="5">
        <f t="shared" si="1"/>
        <v>30056939.240608141</v>
      </c>
      <c r="F49" s="5">
        <f t="shared" si="2"/>
        <v>27478090.116189037</v>
      </c>
      <c r="H49" s="1">
        <f t="shared" si="3"/>
        <v>13683951.338093948</v>
      </c>
      <c r="I49" s="5">
        <f t="shared" si="4"/>
        <v>14968205.293795416</v>
      </c>
      <c r="J49">
        <f t="shared" si="5"/>
        <v>20280475.683290277</v>
      </c>
      <c r="K49">
        <f t="shared" si="6"/>
        <v>47.566407662969347</v>
      </c>
      <c r="L49">
        <f t="shared" si="7"/>
        <v>0.73130234619176004</v>
      </c>
      <c r="M49">
        <f t="shared" si="7"/>
        <v>0.29750157291242091</v>
      </c>
    </row>
    <row r="50" spans="1:13">
      <c r="A50">
        <v>0.441</v>
      </c>
      <c r="B50" s="1">
        <v>9679900</v>
      </c>
      <c r="C50">
        <v>37.71</v>
      </c>
      <c r="E50" s="5">
        <f t="shared" si="1"/>
        <v>30056939.240608141</v>
      </c>
      <c r="F50" s="5">
        <f t="shared" si="2"/>
        <v>17139798.78534564</v>
      </c>
      <c r="H50" s="1">
        <f t="shared" si="3"/>
        <v>7375513.7538448833</v>
      </c>
      <c r="I50" s="5">
        <f t="shared" si="4"/>
        <v>12933953.983002655</v>
      </c>
      <c r="J50">
        <f t="shared" si="5"/>
        <v>14889102.349288398</v>
      </c>
      <c r="K50">
        <f t="shared" si="6"/>
        <v>60.306295358786166</v>
      </c>
      <c r="L50">
        <f t="shared" si="7"/>
        <v>0.538146297925433</v>
      </c>
      <c r="M50">
        <f t="shared" si="7"/>
        <v>0.59921228742471933</v>
      </c>
    </row>
    <row r="51" spans="1:13">
      <c r="A51">
        <v>0.27400000000000002</v>
      </c>
      <c r="B51" s="1">
        <v>7945200</v>
      </c>
      <c r="C51">
        <v>38.880000000000003</v>
      </c>
      <c r="E51" s="5">
        <f t="shared" si="1"/>
        <v>30056939.240608141</v>
      </c>
      <c r="F51" s="5">
        <f t="shared" si="2"/>
        <v>10649217.385906361</v>
      </c>
      <c r="H51" s="1">
        <f t="shared" si="3"/>
        <v>3352229.4760315535</v>
      </c>
      <c r="I51" s="5">
        <f t="shared" si="4"/>
        <v>9461517.5961196255</v>
      </c>
      <c r="J51">
        <f t="shared" si="5"/>
        <v>10037816.380152412</v>
      </c>
      <c r="K51">
        <f t="shared" si="6"/>
        <v>70.490689582700398</v>
      </c>
      <c r="L51">
        <f t="shared" si="7"/>
        <v>0.26338120879932686</v>
      </c>
      <c r="M51">
        <f t="shared" si="7"/>
        <v>0.81303213947274677</v>
      </c>
    </row>
    <row r="52" spans="1:13">
      <c r="A52">
        <v>0.17100000000000001</v>
      </c>
      <c r="B52" s="1">
        <v>6489300</v>
      </c>
      <c r="C52">
        <v>40.11</v>
      </c>
      <c r="E52" s="5">
        <f t="shared" si="1"/>
        <v>30056939.240608141</v>
      </c>
      <c r="F52" s="5">
        <f t="shared" si="2"/>
        <v>6646044.4269707585</v>
      </c>
      <c r="H52" s="1">
        <f t="shared" si="3"/>
        <v>1401041.4767531285</v>
      </c>
      <c r="I52" s="5">
        <f t="shared" si="4"/>
        <v>6336252.9400867596</v>
      </c>
      <c r="J52">
        <f t="shared" si="5"/>
        <v>6489300.3120783903</v>
      </c>
      <c r="K52">
        <f t="shared" si="6"/>
        <v>77.531652407336651</v>
      </c>
      <c r="L52">
        <f t="shared" si="7"/>
        <v>4.8091225597594747E-8</v>
      </c>
      <c r="M52">
        <f t="shared" si="7"/>
        <v>0.93297562720859262</v>
      </c>
    </row>
    <row r="53" spans="1:13">
      <c r="A53">
        <v>0.107</v>
      </c>
      <c r="B53" s="1">
        <v>5257600</v>
      </c>
      <c r="C53">
        <v>41.43</v>
      </c>
      <c r="E53" s="5">
        <f t="shared" si="1"/>
        <v>30056939.240608141</v>
      </c>
      <c r="F53" s="5">
        <f t="shared" si="2"/>
        <v>4158635.9864670825</v>
      </c>
      <c r="H53" s="1">
        <f t="shared" si="3"/>
        <v>564575.32360294671</v>
      </c>
      <c r="I53" s="5">
        <f t="shared" si="4"/>
        <v>4080522.1359844473</v>
      </c>
      <c r="J53">
        <f t="shared" si="5"/>
        <v>4119393.9115215051</v>
      </c>
      <c r="K53">
        <f t="shared" si="6"/>
        <v>82.122647845855667</v>
      </c>
      <c r="L53">
        <f t="shared" si="7"/>
        <v>0.21648776789380988</v>
      </c>
      <c r="M53">
        <f t="shared" si="7"/>
        <v>0.98220245826347252</v>
      </c>
    </row>
    <row r="54" spans="1:13">
      <c r="A54">
        <v>6.6400000000000001E-2</v>
      </c>
      <c r="B54" s="1">
        <v>4232300</v>
      </c>
      <c r="C54">
        <v>42.78</v>
      </c>
      <c r="E54" s="5">
        <f t="shared" si="1"/>
        <v>30056939.240608141</v>
      </c>
      <c r="F54" s="5">
        <f t="shared" si="2"/>
        <v>2580686.2570225634</v>
      </c>
      <c r="H54" s="1">
        <f t="shared" si="3"/>
        <v>219956.00423525056</v>
      </c>
      <c r="I54" s="5">
        <f t="shared" si="4"/>
        <v>2561800.8531317837</v>
      </c>
      <c r="J54">
        <f t="shared" si="5"/>
        <v>2571226.216206165</v>
      </c>
      <c r="K54">
        <f t="shared" si="6"/>
        <v>85.092624544410143</v>
      </c>
      <c r="L54">
        <f t="shared" si="7"/>
        <v>0.39247543505749471</v>
      </c>
      <c r="M54">
        <f t="shared" si="7"/>
        <v>0.98907490753646887</v>
      </c>
    </row>
    <row r="55" spans="1:13">
      <c r="A55">
        <v>4.1399999999999999E-2</v>
      </c>
      <c r="B55" s="1">
        <v>3374600</v>
      </c>
      <c r="C55">
        <v>44.21</v>
      </c>
      <c r="E55" s="5">
        <f t="shared" si="1"/>
        <v>30056939.240608141</v>
      </c>
      <c r="F55" s="5">
        <f t="shared" si="2"/>
        <v>1609042.334950815</v>
      </c>
      <c r="H55" s="1">
        <f t="shared" si="3"/>
        <v>85890.942496904725</v>
      </c>
      <c r="I55" s="5">
        <f t="shared" si="4"/>
        <v>1604444.3231053632</v>
      </c>
      <c r="J55">
        <f t="shared" si="5"/>
        <v>1606741.6842629164</v>
      </c>
      <c r="K55">
        <f t="shared" si="6"/>
        <v>86.935702001642866</v>
      </c>
      <c r="L55">
        <f t="shared" si="7"/>
        <v>0.52387195985808199</v>
      </c>
      <c r="M55">
        <f t="shared" si="7"/>
        <v>0.96642619320612677</v>
      </c>
    </row>
    <row r="56" spans="1:13">
      <c r="A56">
        <v>2.58E-2</v>
      </c>
      <c r="B56" s="1">
        <v>2664000</v>
      </c>
      <c r="C56">
        <v>45.73</v>
      </c>
      <c r="E56" s="5">
        <f t="shared" si="1"/>
        <v>30056939.240608141</v>
      </c>
      <c r="F56" s="5">
        <f t="shared" si="2"/>
        <v>1002736.5275780442</v>
      </c>
      <c r="H56" s="1">
        <f t="shared" si="3"/>
        <v>33415.335750214566</v>
      </c>
      <c r="I56" s="5">
        <f t="shared" si="4"/>
        <v>1001621.7508048738</v>
      </c>
      <c r="J56">
        <f t="shared" si="5"/>
        <v>1002178.9841883136</v>
      </c>
      <c r="K56">
        <f t="shared" si="6"/>
        <v>88.089250858440067</v>
      </c>
      <c r="L56">
        <f t="shared" si="7"/>
        <v>0.62380668761699942</v>
      </c>
      <c r="M56">
        <f t="shared" si="7"/>
        <v>0.92629020027203313</v>
      </c>
    </row>
    <row r="57" spans="1:13">
      <c r="A57">
        <v>1.61E-2</v>
      </c>
      <c r="B57" s="1">
        <v>2093300</v>
      </c>
      <c r="C57">
        <v>47.27</v>
      </c>
      <c r="E57" s="5">
        <f t="shared" si="1"/>
        <v>30056939.240608141</v>
      </c>
      <c r="F57" s="5">
        <f t="shared" si="2"/>
        <v>625738.68581420579</v>
      </c>
      <c r="H57" s="1">
        <f t="shared" si="3"/>
        <v>13021.261847246145</v>
      </c>
      <c r="I57" s="5">
        <f t="shared" si="4"/>
        <v>625467.60341254424</v>
      </c>
      <c r="J57">
        <f t="shared" si="5"/>
        <v>625603.12993041065</v>
      </c>
      <c r="K57">
        <f t="shared" si="6"/>
        <v>88.807363341344612</v>
      </c>
      <c r="L57">
        <f t="shared" si="7"/>
        <v>0.70114024271226749</v>
      </c>
      <c r="M57">
        <f t="shared" si="7"/>
        <v>0.87872568947206697</v>
      </c>
    </row>
    <row r="58" spans="1:13">
      <c r="A58">
        <v>0.01</v>
      </c>
      <c r="B58" s="1">
        <v>1641600</v>
      </c>
      <c r="C58">
        <v>48.81</v>
      </c>
      <c r="E58" s="5">
        <f t="shared" si="1"/>
        <v>30056939.240608141</v>
      </c>
      <c r="F58" s="5">
        <f t="shared" si="2"/>
        <v>388657.5688286993</v>
      </c>
      <c r="H58" s="1">
        <f t="shared" si="3"/>
        <v>5024.778204500929</v>
      </c>
      <c r="I58" s="5">
        <f t="shared" si="4"/>
        <v>388592.59487825038</v>
      </c>
      <c r="J58">
        <f t="shared" si="5"/>
        <v>388625.08049560629</v>
      </c>
      <c r="K58">
        <f t="shared" si="6"/>
        <v>89.259166171331856</v>
      </c>
      <c r="L58">
        <f t="shared" si="7"/>
        <v>0.76326444901583446</v>
      </c>
      <c r="M58">
        <f t="shared" si="7"/>
        <v>0.82870653905617397</v>
      </c>
    </row>
    <row r="59" spans="1:13">
      <c r="A59">
        <v>2.5</v>
      </c>
      <c r="B59" s="1">
        <v>19613000</v>
      </c>
      <c r="C59">
        <v>35.119999999999997</v>
      </c>
      <c r="E59" s="5">
        <f t="shared" si="1"/>
        <v>30056939.240608141</v>
      </c>
      <c r="F59" s="5">
        <f t="shared" si="2"/>
        <v>97164392.207174823</v>
      </c>
      <c r="H59" s="1">
        <f t="shared" si="3"/>
        <v>27431925.821795974</v>
      </c>
      <c r="I59" s="5">
        <f t="shared" si="4"/>
        <v>8485821.903980447</v>
      </c>
      <c r="J59">
        <f t="shared" si="5"/>
        <v>28714451.547584731</v>
      </c>
      <c r="K59">
        <f t="shared" si="6"/>
        <v>17.188987099758304</v>
      </c>
      <c r="L59">
        <f t="shared" si="7"/>
        <v>0.46405198325522518</v>
      </c>
      <c r="M59">
        <f t="shared" si="7"/>
        <v>0.51056414864013933</v>
      </c>
    </row>
    <row r="60" spans="1:13">
      <c r="A60">
        <v>1.56</v>
      </c>
      <c r="B60" s="1">
        <v>16161000</v>
      </c>
      <c r="C60">
        <v>36.770000000000003</v>
      </c>
      <c r="E60" s="5">
        <f t="shared" si="1"/>
        <v>30056939.240608141</v>
      </c>
      <c r="F60" s="5">
        <f t="shared" si="2"/>
        <v>60630580.737277091</v>
      </c>
      <c r="H60" s="1">
        <f t="shared" si="3"/>
        <v>24127447.921380177</v>
      </c>
      <c r="I60" s="5">
        <f t="shared" si="4"/>
        <v>11960915.224385986</v>
      </c>
      <c r="J60">
        <f t="shared" si="5"/>
        <v>26929486.370962612</v>
      </c>
      <c r="K60">
        <f t="shared" si="6"/>
        <v>26.369405425950166</v>
      </c>
      <c r="L60">
        <f t="shared" si="7"/>
        <v>0.66632549786291762</v>
      </c>
      <c r="M60">
        <f t="shared" si="7"/>
        <v>0.28285544123061834</v>
      </c>
    </row>
    <row r="61" spans="1:13">
      <c r="A61">
        <v>0.97</v>
      </c>
      <c r="B61" s="1">
        <v>13232000</v>
      </c>
      <c r="C61">
        <v>38.01</v>
      </c>
      <c r="E61" s="5">
        <f t="shared" si="1"/>
        <v>30056939.240608141</v>
      </c>
      <c r="F61" s="5">
        <f t="shared" si="2"/>
        <v>37699784.176383831</v>
      </c>
      <c r="H61" s="1">
        <f t="shared" si="3"/>
        <v>18376246.717787724</v>
      </c>
      <c r="I61" s="5">
        <f t="shared" si="4"/>
        <v>14650845.969907893</v>
      </c>
      <c r="J61">
        <f t="shared" si="5"/>
        <v>23501781.444540974</v>
      </c>
      <c r="K61">
        <f t="shared" si="6"/>
        <v>38.564334670373604</v>
      </c>
      <c r="L61">
        <f t="shared" si="7"/>
        <v>0.77613221316059355</v>
      </c>
      <c r="M61">
        <f t="shared" si="7"/>
        <v>1.458391661072366E-2</v>
      </c>
    </row>
    <row r="62" spans="1:13">
      <c r="A62">
        <v>0.60499999999999998</v>
      </c>
      <c r="B62" s="1">
        <v>10794000</v>
      </c>
      <c r="C62">
        <v>39.08</v>
      </c>
      <c r="E62" s="5">
        <f t="shared" si="1"/>
        <v>30056939.240608141</v>
      </c>
      <c r="F62" s="5">
        <f t="shared" si="2"/>
        <v>23513782.914136305</v>
      </c>
      <c r="H62" s="1">
        <f t="shared" si="3"/>
        <v>11411261.793716701</v>
      </c>
      <c r="I62" s="5">
        <f t="shared" si="4"/>
        <v>14586661.943970505</v>
      </c>
      <c r="J62">
        <f t="shared" si="5"/>
        <v>18519924.470483564</v>
      </c>
      <c r="K62">
        <f t="shared" si="6"/>
        <v>51.963644893959149</v>
      </c>
      <c r="L62">
        <f t="shared" si="7"/>
        <v>0.71576102190879787</v>
      </c>
      <c r="M62">
        <f t="shared" si="7"/>
        <v>0.32967361550560775</v>
      </c>
    </row>
    <row r="63" spans="1:13">
      <c r="A63">
        <v>0.3765</v>
      </c>
      <c r="B63" s="1">
        <v>8768600</v>
      </c>
      <c r="C63">
        <v>40.119999999999997</v>
      </c>
      <c r="E63" s="5">
        <f t="shared" si="1"/>
        <v>30056939.240608141</v>
      </c>
      <c r="F63" s="5">
        <f t="shared" si="2"/>
        <v>14632957.466400528</v>
      </c>
      <c r="H63" s="1">
        <f t="shared" si="3"/>
        <v>5758968.6644437406</v>
      </c>
      <c r="I63" s="5">
        <f t="shared" si="4"/>
        <v>11829254.040627703</v>
      </c>
      <c r="J63">
        <f t="shared" si="5"/>
        <v>13156632.214809068</v>
      </c>
      <c r="K63">
        <f t="shared" si="6"/>
        <v>64.041270975928654</v>
      </c>
      <c r="L63">
        <f t="shared" si="7"/>
        <v>0.50042563405892249</v>
      </c>
      <c r="M63">
        <f t="shared" si="7"/>
        <v>0.59624304526242922</v>
      </c>
    </row>
    <row r="64" spans="1:13">
      <c r="A64">
        <v>0.23449999999999999</v>
      </c>
      <c r="B64" s="1">
        <v>7083800</v>
      </c>
      <c r="C64">
        <v>41.17</v>
      </c>
      <c r="E64" s="5">
        <f t="shared" si="1"/>
        <v>30056939.240608141</v>
      </c>
      <c r="F64" s="5">
        <f t="shared" si="2"/>
        <v>9114019.9890329987</v>
      </c>
      <c r="H64" s="1">
        <f t="shared" si="3"/>
        <v>2530895.6532554538</v>
      </c>
      <c r="I64" s="5">
        <f t="shared" si="4"/>
        <v>8346588.7682664162</v>
      </c>
      <c r="J64">
        <f t="shared" si="5"/>
        <v>8721867.7400095016</v>
      </c>
      <c r="K64">
        <f t="shared" si="6"/>
        <v>73.131376670548022</v>
      </c>
      <c r="L64">
        <f t="shared" si="7"/>
        <v>0.23124138739228967</v>
      </c>
      <c r="M64">
        <f t="shared" si="7"/>
        <v>0.77632685621928632</v>
      </c>
    </row>
    <row r="65" spans="1:13">
      <c r="A65">
        <v>0.14599999999999999</v>
      </c>
      <c r="B65" s="1">
        <v>5701200</v>
      </c>
      <c r="C65">
        <v>42.26</v>
      </c>
      <c r="E65" s="5">
        <f t="shared" si="1"/>
        <v>30056939.240608141</v>
      </c>
      <c r="F65" s="5">
        <f t="shared" si="2"/>
        <v>5674400.5048990091</v>
      </c>
      <c r="H65" s="1">
        <f t="shared" si="3"/>
        <v>1034393.9269602018</v>
      </c>
      <c r="I65" s="5">
        <f t="shared" si="4"/>
        <v>5479118.9636076251</v>
      </c>
      <c r="J65">
        <f t="shared" si="5"/>
        <v>5575904.8963820077</v>
      </c>
      <c r="K65">
        <f t="shared" si="6"/>
        <v>79.309050380049158</v>
      </c>
      <c r="L65">
        <f t="shared" si="7"/>
        <v>2.1976970395354005E-2</v>
      </c>
      <c r="M65">
        <f t="shared" si="7"/>
        <v>0.87669309938592432</v>
      </c>
    </row>
    <row r="66" spans="1:13">
      <c r="A66">
        <v>9.0999999999999998E-2</v>
      </c>
      <c r="B66" s="1">
        <v>4563900</v>
      </c>
      <c r="C66">
        <v>43.39</v>
      </c>
      <c r="E66" s="5">
        <f t="shared" si="1"/>
        <v>30056939.240608141</v>
      </c>
      <c r="F66" s="5">
        <f t="shared" si="2"/>
        <v>3536783.8763411636</v>
      </c>
      <c r="H66" s="1">
        <f t="shared" si="3"/>
        <v>410487.80061198445</v>
      </c>
      <c r="I66" s="5">
        <f t="shared" si="4"/>
        <v>3488481.9975963789</v>
      </c>
      <c r="J66">
        <f t="shared" si="5"/>
        <v>3512549.9116746066</v>
      </c>
      <c r="K66">
        <f t="shared" si="6"/>
        <v>83.288897099444824</v>
      </c>
      <c r="L66">
        <f t="shared" ref="L66:M81" si="8">ABS((J66-B66)/B66)</f>
        <v>0.23036220958509024</v>
      </c>
      <c r="M66">
        <f t="shared" si="8"/>
        <v>0.91954130213055596</v>
      </c>
    </row>
    <row r="67" spans="1:13">
      <c r="A67">
        <v>5.6500000000000002E-2</v>
      </c>
      <c r="B67" s="1">
        <v>3631700</v>
      </c>
      <c r="C67">
        <v>44.57</v>
      </c>
      <c r="E67" s="5">
        <f t="shared" ref="E67:E96" si="9">$P$1</f>
        <v>30056939.240608141</v>
      </c>
      <c r="F67" s="5">
        <f t="shared" ref="F67:F96" si="10">A67*$P$2</f>
        <v>2195915.2638821509</v>
      </c>
      <c r="H67" s="1">
        <f t="shared" ref="H67:H96" si="11">E67*F67^2/(E67^2+F67^2)</f>
        <v>159578.54436390681</v>
      </c>
      <c r="I67" s="5">
        <f t="shared" ref="I67:I96" si="12">E67^2*F67/(E67^2+F67^2)</f>
        <v>2184256.6928429757</v>
      </c>
      <c r="J67">
        <f t="shared" ref="J67:J96" si="13">(H67^2+I67^2)^0.5</f>
        <v>2190078.2205324625</v>
      </c>
      <c r="K67">
        <f t="shared" ref="K67:K96" si="14">DEGREES(ATAN(I67/H67))</f>
        <v>85.821479387029626</v>
      </c>
      <c r="L67">
        <f t="shared" si="8"/>
        <v>0.39695508424912235</v>
      </c>
      <c r="M67">
        <f t="shared" si="8"/>
        <v>0.92554362546622448</v>
      </c>
    </row>
    <row r="68" spans="1:13">
      <c r="A68">
        <v>3.5349999999999999E-2</v>
      </c>
      <c r="B68" s="1">
        <v>2874000</v>
      </c>
      <c r="C68">
        <v>45.81</v>
      </c>
      <c r="E68" s="5">
        <f t="shared" si="9"/>
        <v>30056939.240608141</v>
      </c>
      <c r="F68" s="5">
        <f t="shared" si="10"/>
        <v>1373904.5058094519</v>
      </c>
      <c r="H68" s="1">
        <f t="shared" si="11"/>
        <v>62670.313882049151</v>
      </c>
      <c r="I68" s="5">
        <f t="shared" si="12"/>
        <v>1371039.8419814494</v>
      </c>
      <c r="J68">
        <f t="shared" si="13"/>
        <v>1372471.4264940426</v>
      </c>
      <c r="K68">
        <f t="shared" si="14"/>
        <v>87.382828228997838</v>
      </c>
      <c r="L68">
        <f t="shared" si="8"/>
        <v>0.52245253079539222</v>
      </c>
      <c r="M68">
        <f t="shared" si="8"/>
        <v>0.90750552781047444</v>
      </c>
    </row>
    <row r="69" spans="1:13">
      <c r="A69">
        <v>2.205E-2</v>
      </c>
      <c r="B69" s="1">
        <v>2258500</v>
      </c>
      <c r="C69">
        <v>47.08</v>
      </c>
      <c r="E69" s="5">
        <f t="shared" si="9"/>
        <v>30056939.240608141</v>
      </c>
      <c r="F69" s="5">
        <f t="shared" si="10"/>
        <v>856989.93926728191</v>
      </c>
      <c r="H69" s="1">
        <f t="shared" si="11"/>
        <v>24414.834172527768</v>
      </c>
      <c r="I69" s="5">
        <f t="shared" si="12"/>
        <v>856293.8182455356</v>
      </c>
      <c r="J69">
        <f t="shared" si="13"/>
        <v>856641.808046508</v>
      </c>
      <c r="K69">
        <f t="shared" si="14"/>
        <v>88.36681283618681</v>
      </c>
      <c r="L69">
        <f t="shared" si="8"/>
        <v>0.62070320653242939</v>
      </c>
      <c r="M69">
        <f t="shared" si="8"/>
        <v>0.87695014520362813</v>
      </c>
    </row>
    <row r="70" spans="1:13">
      <c r="A70">
        <v>1.37E-2</v>
      </c>
      <c r="B70" s="1">
        <v>1762000</v>
      </c>
      <c r="C70">
        <v>48.41</v>
      </c>
      <c r="E70" s="5">
        <f t="shared" si="9"/>
        <v>30056939.240608141</v>
      </c>
      <c r="F70" s="5">
        <f t="shared" si="10"/>
        <v>532460.86929531803</v>
      </c>
      <c r="H70" s="1">
        <f t="shared" si="11"/>
        <v>9429.6238665917244</v>
      </c>
      <c r="I70" s="5">
        <f t="shared" si="12"/>
        <v>532293.8228212595</v>
      </c>
      <c r="J70">
        <f t="shared" si="13"/>
        <v>532377.3395064217</v>
      </c>
      <c r="K70">
        <f t="shared" si="14"/>
        <v>88.985107246974863</v>
      </c>
      <c r="L70">
        <f t="shared" si="8"/>
        <v>0.69785622048443718</v>
      </c>
      <c r="M70">
        <f t="shared" si="8"/>
        <v>0.83815548950578123</v>
      </c>
    </row>
    <row r="71" spans="1:13">
      <c r="A71">
        <v>8.5500000000000003E-3</v>
      </c>
      <c r="B71" s="1">
        <v>1364800</v>
      </c>
      <c r="C71">
        <v>49.78</v>
      </c>
      <c r="E71" s="5">
        <f t="shared" si="9"/>
        <v>30056939.240608141</v>
      </c>
      <c r="F71" s="5">
        <f t="shared" si="10"/>
        <v>332302.22134853789</v>
      </c>
      <c r="H71" s="1">
        <f t="shared" si="11"/>
        <v>3673.4036651396609</v>
      </c>
      <c r="I71" s="5">
        <f t="shared" si="12"/>
        <v>332261.6090896494</v>
      </c>
      <c r="J71">
        <f t="shared" si="13"/>
        <v>332281.91459862818</v>
      </c>
      <c r="K71">
        <f t="shared" si="14"/>
        <v>89.366577582010066</v>
      </c>
      <c r="L71">
        <f t="shared" si="8"/>
        <v>0.75653435331284569</v>
      </c>
      <c r="M71">
        <f t="shared" si="8"/>
        <v>0.79523056613117848</v>
      </c>
    </row>
    <row r="72" spans="1:13">
      <c r="A72">
        <v>5.3499999999999997E-3</v>
      </c>
      <c r="B72" s="1">
        <v>1050700</v>
      </c>
      <c r="C72">
        <v>51.22</v>
      </c>
      <c r="E72" s="5">
        <f t="shared" si="9"/>
        <v>30056939.240608141</v>
      </c>
      <c r="F72" s="5">
        <f t="shared" si="10"/>
        <v>207931.79932335412</v>
      </c>
      <c r="H72" s="1">
        <f t="shared" si="11"/>
        <v>1438.3887781276273</v>
      </c>
      <c r="I72" s="5">
        <f t="shared" si="12"/>
        <v>207921.84865058705</v>
      </c>
      <c r="J72">
        <f t="shared" si="13"/>
        <v>207926.8239274449</v>
      </c>
      <c r="K72">
        <f t="shared" si="14"/>
        <v>89.603638135442452</v>
      </c>
      <c r="L72">
        <f t="shared" si="8"/>
        <v>0.80210638248077959</v>
      </c>
      <c r="M72">
        <f t="shared" si="8"/>
        <v>0.74938770276146927</v>
      </c>
    </row>
    <row r="73" spans="1:13">
      <c r="A73">
        <v>3.32E-3</v>
      </c>
      <c r="B73">
        <v>800710</v>
      </c>
      <c r="C73">
        <v>52.7</v>
      </c>
      <c r="E73" s="5">
        <f t="shared" si="9"/>
        <v>30056939.240608141</v>
      </c>
      <c r="F73" s="5">
        <f t="shared" si="10"/>
        <v>129034.31285112817</v>
      </c>
      <c r="H73" s="1">
        <f t="shared" si="11"/>
        <v>553.9335496422118</v>
      </c>
      <c r="I73" s="5">
        <f t="shared" si="12"/>
        <v>129031.93481674578</v>
      </c>
      <c r="J73">
        <f t="shared" si="13"/>
        <v>129033.12382845867</v>
      </c>
      <c r="K73">
        <f t="shared" si="14"/>
        <v>89.754030972278585</v>
      </c>
      <c r="L73">
        <f t="shared" si="8"/>
        <v>0.83885161440664069</v>
      </c>
      <c r="M73">
        <f t="shared" si="8"/>
        <v>0.70311254216847396</v>
      </c>
    </row>
    <row r="74" spans="1:13">
      <c r="A74">
        <v>2.0699999999999998E-3</v>
      </c>
      <c r="B74">
        <v>604700</v>
      </c>
      <c r="C74">
        <v>54.25</v>
      </c>
      <c r="E74" s="5">
        <f t="shared" si="9"/>
        <v>30056939.240608141</v>
      </c>
      <c r="F74" s="5">
        <f t="shared" si="10"/>
        <v>80452.116747540742</v>
      </c>
      <c r="H74" s="1">
        <f t="shared" si="11"/>
        <v>215.341178461044</v>
      </c>
      <c r="I74" s="5">
        <f t="shared" si="12"/>
        <v>80451.540353068529</v>
      </c>
      <c r="J74">
        <f t="shared" si="13"/>
        <v>80451.82854978845</v>
      </c>
      <c r="K74">
        <f t="shared" si="14"/>
        <v>89.846639217078206</v>
      </c>
      <c r="L74">
        <f t="shared" si="8"/>
        <v>0.8669557986608426</v>
      </c>
      <c r="M74">
        <f t="shared" si="8"/>
        <v>0.65615924824107297</v>
      </c>
    </row>
    <row r="75" spans="1:13">
      <c r="A75">
        <v>1.2899999999999999E-3</v>
      </c>
      <c r="B75">
        <v>451500</v>
      </c>
      <c r="C75">
        <v>55.86</v>
      </c>
      <c r="E75" s="5">
        <f t="shared" si="9"/>
        <v>30056939.240608141</v>
      </c>
      <c r="F75" s="5">
        <f t="shared" si="10"/>
        <v>50136.826378902202</v>
      </c>
      <c r="H75" s="1">
        <f t="shared" si="11"/>
        <v>83.631082494742543</v>
      </c>
      <c r="I75" s="5">
        <f t="shared" si="12"/>
        <v>50136.686877104323</v>
      </c>
      <c r="J75">
        <f t="shared" si="13"/>
        <v>50136.756627954746</v>
      </c>
      <c r="K75">
        <f t="shared" si="14"/>
        <v>89.904427198577864</v>
      </c>
      <c r="L75">
        <f t="shared" si="8"/>
        <v>0.88895513482180555</v>
      </c>
      <c r="M75">
        <f t="shared" si="8"/>
        <v>0.60945984959860122</v>
      </c>
    </row>
    <row r="76" spans="1:13">
      <c r="A76" s="1">
        <v>8.0500000000000005E-4</v>
      </c>
      <c r="B76">
        <v>335600</v>
      </c>
      <c r="C76">
        <v>57.5</v>
      </c>
      <c r="E76" s="5">
        <f t="shared" si="9"/>
        <v>30056939.240608141</v>
      </c>
      <c r="F76" s="5">
        <f t="shared" si="10"/>
        <v>31286.934290710295</v>
      </c>
      <c r="H76" s="1">
        <f t="shared" si="11"/>
        <v>32.567228114938359</v>
      </c>
      <c r="I76" s="5">
        <f t="shared" si="12"/>
        <v>31286.900390760671</v>
      </c>
      <c r="J76">
        <f t="shared" si="13"/>
        <v>31286.917340730892</v>
      </c>
      <c r="K76">
        <f t="shared" si="14"/>
        <v>89.94035957464034</v>
      </c>
      <c r="L76">
        <f t="shared" si="8"/>
        <v>0.90677319028387693</v>
      </c>
      <c r="M76">
        <f t="shared" si="8"/>
        <v>0.56418016651548419</v>
      </c>
    </row>
    <row r="77" spans="1:13">
      <c r="A77" s="1">
        <v>5.0000000000000001E-4</v>
      </c>
      <c r="B77">
        <v>249600</v>
      </c>
      <c r="C77">
        <v>59.16</v>
      </c>
      <c r="E77" s="5">
        <f t="shared" si="9"/>
        <v>30056939.240608141</v>
      </c>
      <c r="F77" s="5">
        <f t="shared" si="10"/>
        <v>19432.878441434965</v>
      </c>
      <c r="H77" s="1">
        <f t="shared" si="11"/>
        <v>12.564040657679538</v>
      </c>
      <c r="I77" s="5">
        <f t="shared" si="12"/>
        <v>19432.870318336572</v>
      </c>
      <c r="J77">
        <f t="shared" si="13"/>
        <v>19432.874379885343</v>
      </c>
      <c r="K77">
        <f t="shared" si="14"/>
        <v>89.962956249322929</v>
      </c>
      <c r="L77">
        <f t="shared" si="8"/>
        <v>0.92214393277289519</v>
      </c>
    </row>
    <row r="78" spans="1:13">
      <c r="A78">
        <v>0.2</v>
      </c>
      <c r="B78" s="1">
        <v>5861400</v>
      </c>
      <c r="C78">
        <v>46.41</v>
      </c>
      <c r="E78" s="5">
        <f t="shared" si="9"/>
        <v>30056939.240608141</v>
      </c>
      <c r="F78" s="5">
        <f t="shared" si="10"/>
        <v>7773151.3765739864</v>
      </c>
      <c r="H78" s="1">
        <f t="shared" si="11"/>
        <v>1884227.7341928217</v>
      </c>
      <c r="I78" s="5">
        <f t="shared" si="12"/>
        <v>7285863.3234367613</v>
      </c>
      <c r="J78">
        <f t="shared" si="13"/>
        <v>7525564.3324671928</v>
      </c>
      <c r="K78">
        <f t="shared" si="14"/>
        <v>75.500181609573289</v>
      </c>
      <c r="L78">
        <f t="shared" si="8"/>
        <v>0.28391925691254527</v>
      </c>
    </row>
    <row r="79" spans="1:13">
      <c r="A79">
        <v>0.12479999999999999</v>
      </c>
      <c r="B79" s="1">
        <v>4986500</v>
      </c>
      <c r="C79">
        <v>46.02</v>
      </c>
      <c r="E79" s="5">
        <f t="shared" si="9"/>
        <v>30056939.240608141</v>
      </c>
      <c r="F79" s="5">
        <f t="shared" si="10"/>
        <v>4850446.4589821668</v>
      </c>
      <c r="H79" s="1">
        <f t="shared" si="11"/>
        <v>762875.2909014452</v>
      </c>
      <c r="I79" s="5">
        <f t="shared" si="12"/>
        <v>4727337.2586814705</v>
      </c>
      <c r="J79">
        <f t="shared" si="13"/>
        <v>4788496.2427453157</v>
      </c>
      <c r="K79">
        <f t="shared" si="14"/>
        <v>80.83290971543957</v>
      </c>
      <c r="L79">
        <f t="shared" si="8"/>
        <v>3.9707962950904313E-2</v>
      </c>
      <c r="M79">
        <f t="shared" si="8"/>
        <v>0.75647348360364108</v>
      </c>
    </row>
    <row r="80" spans="1:13">
      <c r="A80">
        <v>7.7600000000000002E-2</v>
      </c>
      <c r="B80" s="1">
        <v>4020700</v>
      </c>
      <c r="C80">
        <v>46.72</v>
      </c>
      <c r="E80" s="5">
        <f t="shared" si="9"/>
        <v>30056939.240608141</v>
      </c>
      <c r="F80" s="5">
        <f t="shared" si="10"/>
        <v>3015982.7341107065</v>
      </c>
      <c r="H80" s="1">
        <f t="shared" si="11"/>
        <v>299613.98917454534</v>
      </c>
      <c r="I80" s="5">
        <f t="shared" si="12"/>
        <v>2985918.7741374429</v>
      </c>
      <c r="J80">
        <f t="shared" si="13"/>
        <v>3000913.1057489039</v>
      </c>
      <c r="K80">
        <f t="shared" si="14"/>
        <v>84.269988754192994</v>
      </c>
      <c r="L80">
        <f t="shared" si="8"/>
        <v>0.25363416674984357</v>
      </c>
      <c r="M80">
        <f t="shared" si="8"/>
        <v>0.80372407436200766</v>
      </c>
    </row>
    <row r="81" spans="1:13">
      <c r="A81">
        <v>4.8399999999999999E-2</v>
      </c>
      <c r="B81" s="1">
        <v>3171200</v>
      </c>
      <c r="C81">
        <v>47.56</v>
      </c>
      <c r="E81" s="5">
        <f t="shared" si="9"/>
        <v>30056939.240608141</v>
      </c>
      <c r="F81" s="5">
        <f t="shared" si="10"/>
        <v>1881102.6331309045</v>
      </c>
      <c r="H81" s="1">
        <f t="shared" si="11"/>
        <v>117268.80278194476</v>
      </c>
      <c r="I81" s="5">
        <f t="shared" si="12"/>
        <v>1873763.4076718069</v>
      </c>
      <c r="J81">
        <f t="shared" si="13"/>
        <v>1877429.4341028566</v>
      </c>
      <c r="K81">
        <f t="shared" si="14"/>
        <v>86.418835173906245</v>
      </c>
      <c r="L81">
        <f t="shared" si="8"/>
        <v>0.40797507754072382</v>
      </c>
      <c r="M81">
        <f t="shared" si="8"/>
        <v>0.81704867901400846</v>
      </c>
    </row>
    <row r="82" spans="1:13">
      <c r="A82">
        <v>3.0120000000000001E-2</v>
      </c>
      <c r="B82" s="1">
        <v>2475300</v>
      </c>
      <c r="C82">
        <v>48.58</v>
      </c>
      <c r="E82" s="5">
        <f t="shared" si="9"/>
        <v>30056939.240608141</v>
      </c>
      <c r="F82" s="5">
        <f t="shared" si="10"/>
        <v>1170636.5973120423</v>
      </c>
      <c r="H82" s="1">
        <f t="shared" si="11"/>
        <v>45524.078371083298</v>
      </c>
      <c r="I82" s="5">
        <f t="shared" si="12"/>
        <v>1168863.5574235332</v>
      </c>
      <c r="J82">
        <f t="shared" si="13"/>
        <v>1169749.7414337536</v>
      </c>
      <c r="K82">
        <f t="shared" si="14"/>
        <v>87.769611445384342</v>
      </c>
      <c r="L82">
        <f t="shared" ref="L82:M101" si="15">ABS((J82-B82)/B82)</f>
        <v>0.52743112292095762</v>
      </c>
      <c r="M82">
        <f t="shared" si="15"/>
        <v>0.80670258224339941</v>
      </c>
    </row>
    <row r="83" spans="1:13">
      <c r="A83">
        <v>1.8759999999999999E-2</v>
      </c>
      <c r="B83" s="1">
        <v>1917900</v>
      </c>
      <c r="C83">
        <v>49.68</v>
      </c>
      <c r="E83" s="5">
        <f t="shared" si="9"/>
        <v>30056939.240608141</v>
      </c>
      <c r="F83" s="5">
        <f t="shared" si="10"/>
        <v>729121.59912263986</v>
      </c>
      <c r="H83" s="1">
        <f t="shared" si="11"/>
        <v>17676.638816235733</v>
      </c>
      <c r="I83" s="5">
        <f t="shared" si="12"/>
        <v>728692.79900238698</v>
      </c>
      <c r="J83">
        <f t="shared" si="13"/>
        <v>728907.1675307994</v>
      </c>
      <c r="K83">
        <f t="shared" si="14"/>
        <v>88.610390810554605</v>
      </c>
      <c r="L83">
        <f t="shared" si="15"/>
        <v>0.61994516526888821</v>
      </c>
      <c r="M83">
        <f t="shared" si="15"/>
        <v>0.78362300343306368</v>
      </c>
    </row>
    <row r="84" spans="1:13">
      <c r="A84">
        <v>1.1679999999999999E-2</v>
      </c>
      <c r="B84" s="1">
        <v>1474200</v>
      </c>
      <c r="C84">
        <v>50.79</v>
      </c>
      <c r="E84" s="5">
        <f t="shared" si="9"/>
        <v>30056939.240608141</v>
      </c>
      <c r="F84" s="5">
        <f t="shared" si="10"/>
        <v>453952.04039192077</v>
      </c>
      <c r="H84" s="1">
        <f t="shared" si="11"/>
        <v>6854.5056554735393</v>
      </c>
      <c r="I84" s="5">
        <f t="shared" si="12"/>
        <v>453848.51631705498</v>
      </c>
      <c r="J84">
        <f t="shared" si="13"/>
        <v>453900.27540305926</v>
      </c>
      <c r="K84">
        <f t="shared" si="14"/>
        <v>89.134723650234434</v>
      </c>
      <c r="L84">
        <f t="shared" si="15"/>
        <v>0.69210400528893001</v>
      </c>
      <c r="M84">
        <f t="shared" si="15"/>
        <v>0.75496601004596253</v>
      </c>
    </row>
    <row r="85" spans="1:13">
      <c r="A85">
        <v>7.28E-3</v>
      </c>
      <c r="B85" s="1">
        <v>1126100</v>
      </c>
      <c r="C85">
        <v>51.99</v>
      </c>
      <c r="E85" s="5">
        <f t="shared" si="9"/>
        <v>30056939.240608141</v>
      </c>
      <c r="F85" s="5">
        <f t="shared" si="10"/>
        <v>282942.7101072931</v>
      </c>
      <c r="H85" s="1">
        <f t="shared" si="11"/>
        <v>2663.261317882932</v>
      </c>
      <c r="I85" s="5">
        <f t="shared" si="12"/>
        <v>282917.63934513152</v>
      </c>
      <c r="J85">
        <f t="shared" si="13"/>
        <v>282930.17444851878</v>
      </c>
      <c r="K85">
        <f t="shared" si="14"/>
        <v>89.460658845862085</v>
      </c>
      <c r="L85">
        <f t="shared" si="15"/>
        <v>0.74875217614020173</v>
      </c>
      <c r="M85">
        <f t="shared" si="15"/>
        <v>0.72072819476557182</v>
      </c>
    </row>
    <row r="86" spans="1:13">
      <c r="A86">
        <v>4.5199999999999997E-3</v>
      </c>
      <c r="B86">
        <v>855190</v>
      </c>
      <c r="C86">
        <v>53.25</v>
      </c>
      <c r="E86" s="5">
        <f t="shared" si="9"/>
        <v>30056939.240608141</v>
      </c>
      <c r="F86" s="5">
        <f t="shared" si="10"/>
        <v>175673.22111057208</v>
      </c>
      <c r="H86" s="1">
        <f t="shared" si="11"/>
        <v>1026.718861182005</v>
      </c>
      <c r="I86" s="5">
        <f t="shared" si="12"/>
        <v>175667.22026637182</v>
      </c>
      <c r="J86">
        <f t="shared" si="13"/>
        <v>175670.22066284856</v>
      </c>
      <c r="K86">
        <f t="shared" si="14"/>
        <v>89.665128260290132</v>
      </c>
      <c r="L86">
        <f t="shared" si="15"/>
        <v>0.79458340174364928</v>
      </c>
      <c r="M86">
        <f t="shared" si="15"/>
        <v>0.68385217390216213</v>
      </c>
    </row>
    <row r="87" spans="1:13">
      <c r="A87">
        <v>2.8300000000000001E-3</v>
      </c>
      <c r="B87">
        <v>644850</v>
      </c>
      <c r="C87">
        <v>54.54</v>
      </c>
      <c r="E87" s="5">
        <f t="shared" si="9"/>
        <v>30056939.240608141</v>
      </c>
      <c r="F87" s="5">
        <f t="shared" si="10"/>
        <v>109990.0919785219</v>
      </c>
      <c r="H87" s="1">
        <f t="shared" si="11"/>
        <v>402.49135932096493</v>
      </c>
      <c r="I87" s="5">
        <f t="shared" si="12"/>
        <v>109988.61910527694</v>
      </c>
      <c r="J87">
        <f t="shared" si="13"/>
        <v>109989.35553943399</v>
      </c>
      <c r="K87">
        <f t="shared" si="14"/>
        <v>89.790333277842436</v>
      </c>
      <c r="L87">
        <f t="shared" si="15"/>
        <v>0.82943420091581921</v>
      </c>
      <c r="M87">
        <f t="shared" si="15"/>
        <v>0.64632074216799484</v>
      </c>
    </row>
    <row r="88" spans="1:13">
      <c r="A88">
        <v>1.7600000000000001E-3</v>
      </c>
      <c r="B88">
        <v>482970</v>
      </c>
      <c r="C88">
        <v>55.88</v>
      </c>
      <c r="E88" s="5">
        <f t="shared" si="9"/>
        <v>30056939.240608141</v>
      </c>
      <c r="F88" s="5">
        <f t="shared" si="10"/>
        <v>68403.732113851074</v>
      </c>
      <c r="H88" s="1">
        <f t="shared" si="11"/>
        <v>155.6727481636548</v>
      </c>
      <c r="I88" s="5">
        <f t="shared" si="12"/>
        <v>68403.377833035003</v>
      </c>
      <c r="J88">
        <f t="shared" si="13"/>
        <v>68403.554973213671</v>
      </c>
      <c r="K88">
        <f t="shared" si="14"/>
        <v>89.869606204563468</v>
      </c>
      <c r="L88">
        <f t="shared" si="15"/>
        <v>0.85836893601421682</v>
      </c>
      <c r="M88">
        <f t="shared" si="15"/>
        <v>0.60826066937300405</v>
      </c>
    </row>
    <row r="89" spans="1:13">
      <c r="A89">
        <v>1.1000000000000001E-3</v>
      </c>
      <c r="B89">
        <v>359780</v>
      </c>
      <c r="C89">
        <v>57.26</v>
      </c>
      <c r="E89" s="5">
        <f t="shared" si="9"/>
        <v>30056939.240608141</v>
      </c>
      <c r="F89" s="5">
        <f t="shared" si="10"/>
        <v>42752.332571156927</v>
      </c>
      <c r="H89" s="1">
        <f t="shared" si="11"/>
        <v>60.809859174182847</v>
      </c>
      <c r="I89" s="5">
        <f t="shared" si="12"/>
        <v>42752.246076544085</v>
      </c>
      <c r="J89">
        <f t="shared" si="13"/>
        <v>42752.289323828634</v>
      </c>
      <c r="K89">
        <f t="shared" si="14"/>
        <v>89.918503792114976</v>
      </c>
      <c r="L89">
        <f t="shared" si="15"/>
        <v>0.88117102305901207</v>
      </c>
      <c r="M89">
        <f t="shared" si="15"/>
        <v>0.57035458945363215</v>
      </c>
    </row>
    <row r="90" spans="1:13">
      <c r="A90" s="1">
        <v>6.8400000000000004E-4</v>
      </c>
      <c r="B90">
        <v>266180</v>
      </c>
      <c r="C90">
        <v>58.7</v>
      </c>
      <c r="E90" s="5">
        <f t="shared" si="9"/>
        <v>30056939.240608141</v>
      </c>
      <c r="F90" s="5">
        <f t="shared" si="10"/>
        <v>26584.177707883035</v>
      </c>
      <c r="H90" s="1">
        <f t="shared" si="11"/>
        <v>23.512638658991982</v>
      </c>
      <c r="I90" s="5">
        <f t="shared" si="12"/>
        <v>26584.156911881171</v>
      </c>
      <c r="J90">
        <f t="shared" si="13"/>
        <v>26584.167309880067</v>
      </c>
      <c r="K90">
        <f t="shared" si="14"/>
        <v>89.949324155226861</v>
      </c>
      <c r="L90">
        <f t="shared" si="15"/>
        <v>0.90012710455376033</v>
      </c>
      <c r="M90">
        <f t="shared" si="15"/>
        <v>0.53235645920318331</v>
      </c>
    </row>
    <row r="91" spans="1:13">
      <c r="A91" s="1">
        <v>4.28E-4</v>
      </c>
      <c r="B91">
        <v>195190</v>
      </c>
      <c r="C91">
        <v>60.17</v>
      </c>
      <c r="E91" s="5">
        <f t="shared" si="9"/>
        <v>30056939.240608141</v>
      </c>
      <c r="F91" s="5">
        <f t="shared" si="10"/>
        <v>16634.543945868329</v>
      </c>
      <c r="H91" s="1">
        <f t="shared" si="11"/>
        <v>9.2061259238399273</v>
      </c>
      <c r="I91" s="5">
        <f t="shared" si="12"/>
        <v>16634.53885088161</v>
      </c>
      <c r="J91">
        <f t="shared" si="13"/>
        <v>16634.541398374775</v>
      </c>
      <c r="K91">
        <f t="shared" si="14"/>
        <v>89.96829054823958</v>
      </c>
      <c r="L91">
        <f t="shared" si="15"/>
        <v>0.91477769661163599</v>
      </c>
      <c r="M91">
        <f t="shared" si="15"/>
        <v>0.49523500994248926</v>
      </c>
    </row>
    <row r="92" spans="1:13">
      <c r="A92" s="1">
        <v>2.656E-4</v>
      </c>
      <c r="B92">
        <v>141780</v>
      </c>
      <c r="C92">
        <v>61.74</v>
      </c>
      <c r="E92" s="5">
        <f t="shared" si="9"/>
        <v>30056939.240608141</v>
      </c>
      <c r="F92" s="5">
        <f t="shared" si="10"/>
        <v>10322.745028090254</v>
      </c>
      <c r="H92" s="1">
        <f t="shared" si="11"/>
        <v>3.5452396364521008</v>
      </c>
      <c r="I92" s="5">
        <f t="shared" si="12"/>
        <v>10322.743810514354</v>
      </c>
      <c r="J92">
        <f t="shared" si="13"/>
        <v>10322.744419302286</v>
      </c>
      <c r="K92">
        <f t="shared" si="14"/>
        <v>89.980322357672208</v>
      </c>
      <c r="L92">
        <f t="shared" si="15"/>
        <v>0.92719181535264283</v>
      </c>
      <c r="M92">
        <f t="shared" si="15"/>
        <v>0.45740722963511832</v>
      </c>
    </row>
    <row r="93" spans="1:13">
      <c r="A93" s="1">
        <v>1.6559999999999999E-4</v>
      </c>
      <c r="B93">
        <v>101820</v>
      </c>
      <c r="C93">
        <v>63.36</v>
      </c>
      <c r="E93" s="5">
        <f t="shared" si="9"/>
        <v>30056939.240608141</v>
      </c>
      <c r="F93" s="5">
        <f t="shared" si="10"/>
        <v>6436.1693398032594</v>
      </c>
      <c r="H93" s="1">
        <f t="shared" si="11"/>
        <v>1.378193352942626</v>
      </c>
      <c r="I93" s="5">
        <f t="shared" si="12"/>
        <v>6436.1690446871889</v>
      </c>
      <c r="J93">
        <f t="shared" si="13"/>
        <v>6436.1691922452228</v>
      </c>
      <c r="K93">
        <f t="shared" si="14"/>
        <v>89.987731108253783</v>
      </c>
      <c r="L93">
        <f t="shared" si="15"/>
        <v>0.93678875277700624</v>
      </c>
      <c r="M93">
        <f t="shared" si="15"/>
        <v>0.42026090764289431</v>
      </c>
    </row>
    <row r="94" spans="1:13">
      <c r="A94" s="1">
        <v>1.032E-4</v>
      </c>
      <c r="B94">
        <v>72725</v>
      </c>
      <c r="C94">
        <v>65.02</v>
      </c>
      <c r="E94" s="5">
        <f t="shared" si="9"/>
        <v>30056939.240608141</v>
      </c>
      <c r="F94" s="5">
        <f t="shared" si="10"/>
        <v>4010.9461103121766</v>
      </c>
      <c r="H94" s="1">
        <f t="shared" si="11"/>
        <v>0.53524040769962899</v>
      </c>
      <c r="I94" s="5">
        <f t="shared" si="12"/>
        <v>4010.946038887058</v>
      </c>
      <c r="J94">
        <f t="shared" si="13"/>
        <v>4010.9460745996166</v>
      </c>
      <c r="K94">
        <f t="shared" si="14"/>
        <v>89.992354168840293</v>
      </c>
      <c r="L94">
        <f t="shared" si="15"/>
        <v>0.9448477679670042</v>
      </c>
      <c r="M94">
        <f t="shared" si="15"/>
        <v>0.38407188817041371</v>
      </c>
    </row>
    <row r="95" spans="1:13">
      <c r="A95" s="1">
        <v>6.4399999999999993E-5</v>
      </c>
      <c r="B95">
        <v>51851</v>
      </c>
      <c r="C95">
        <v>66.69</v>
      </c>
      <c r="E95" s="5">
        <f t="shared" si="9"/>
        <v>30056939.240608141</v>
      </c>
      <c r="F95" s="5">
        <f t="shared" si="10"/>
        <v>2502.9547432568233</v>
      </c>
      <c r="H95" s="1">
        <f t="shared" si="11"/>
        <v>0.20843048432837724</v>
      </c>
      <c r="I95" s="5">
        <f t="shared" si="12"/>
        <v>2502.9547259000306</v>
      </c>
      <c r="J95">
        <f t="shared" si="13"/>
        <v>2502.9547345784272</v>
      </c>
      <c r="K95">
        <f t="shared" si="14"/>
        <v>89.995228764259025</v>
      </c>
      <c r="L95">
        <f t="shared" si="15"/>
        <v>0.95172793707781078</v>
      </c>
      <c r="M95">
        <f t="shared" si="15"/>
        <v>0.34945612182124797</v>
      </c>
    </row>
    <row r="96" spans="1:13">
      <c r="A96" s="1">
        <v>4.0000000000000003E-5</v>
      </c>
      <c r="B96">
        <v>36568</v>
      </c>
      <c r="C96">
        <v>68.42</v>
      </c>
      <c r="E96" s="5">
        <f t="shared" si="9"/>
        <v>30056939.240608141</v>
      </c>
      <c r="F96" s="5">
        <f t="shared" si="10"/>
        <v>1554.6302753147972</v>
      </c>
      <c r="H96" s="1">
        <f t="shared" si="11"/>
        <v>8.0409893606010127E-2</v>
      </c>
      <c r="I96" s="5">
        <f t="shared" si="12"/>
        <v>1554.6302711557692</v>
      </c>
      <c r="J96">
        <f t="shared" si="13"/>
        <v>1554.6302732352833</v>
      </c>
      <c r="K96">
        <f t="shared" si="14"/>
        <v>89.997036499535568</v>
      </c>
      <c r="L96">
        <f t="shared" si="15"/>
        <v>0.95748659283430093</v>
      </c>
      <c r="M96">
        <f t="shared" si="15"/>
        <v>0.31536153901688929</v>
      </c>
    </row>
  </sheetData>
  <pageMargins left="0.7" right="0.7" top="0.75" bottom="0.75" header="0.3" footer="0.3"/>
  <pageSetup paperSize="9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96"/>
  <sheetViews>
    <sheetView zoomScale="70" zoomScaleNormal="70" workbookViewId="0">
      <selection activeCell="T8" sqref="T8"/>
    </sheetView>
  </sheetViews>
  <sheetFormatPr defaultRowHeight="14.4"/>
  <cols>
    <col min="16" max="16" width="13.77734375" customWidth="1"/>
    <col min="19" max="19" width="10.109375" bestFit="1" customWidth="1"/>
  </cols>
  <sheetData>
    <row r="1" spans="1:23">
      <c r="A1" t="s">
        <v>19</v>
      </c>
      <c r="B1" t="s">
        <v>20</v>
      </c>
      <c r="C1" t="s">
        <v>21</v>
      </c>
      <c r="E1" t="s">
        <v>0</v>
      </c>
      <c r="F1" t="s">
        <v>1</v>
      </c>
      <c r="H1" t="s">
        <v>27</v>
      </c>
      <c r="I1" t="s">
        <v>28</v>
      </c>
      <c r="J1" t="s">
        <v>25</v>
      </c>
      <c r="K1" t="s">
        <v>24</v>
      </c>
      <c r="L1" t="s">
        <v>30</v>
      </c>
      <c r="M1" t="s">
        <v>31</v>
      </c>
      <c r="O1" t="s">
        <v>42</v>
      </c>
      <c r="P1" s="5">
        <f>10^Q1</f>
        <v>15844497.765974158</v>
      </c>
      <c r="Q1">
        <v>7.1998784776113354</v>
      </c>
      <c r="R1" s="5"/>
      <c r="S1" s="4">
        <f>P1/10^6</f>
        <v>15.844497765974159</v>
      </c>
      <c r="T1" s="8" t="s">
        <v>44</v>
      </c>
    </row>
    <row r="2" spans="1:23">
      <c r="A2">
        <v>30000</v>
      </c>
      <c r="B2" s="1">
        <v>180660000</v>
      </c>
      <c r="C2">
        <v>21.38</v>
      </c>
      <c r="E2" s="5">
        <f>$P$1</f>
        <v>15844497.765974158</v>
      </c>
      <c r="F2" s="5">
        <f>A2*$P$2</f>
        <v>82488698415.949753</v>
      </c>
      <c r="H2" s="1">
        <f>E2*F2^2/(E2^2+F2^2)</f>
        <v>15844497.181390712</v>
      </c>
      <c r="I2" s="5">
        <f>E2^2*F2/(E2^2+F2^2)</f>
        <v>3043.4241903977854</v>
      </c>
      <c r="J2">
        <f>(H2^2+I2^2)^0.5</f>
        <v>15844497.473682433</v>
      </c>
      <c r="K2">
        <f>DEGREES(ATAN(I2/H2))</f>
        <v>1.1005420824466851E-2</v>
      </c>
      <c r="L2">
        <f t="shared" ref="L2:M33" si="0">ABS((J2-B2)/B2)</f>
        <v>0.91229659319338852</v>
      </c>
      <c r="M2">
        <f t="shared" si="0"/>
        <v>0.99948524692121288</v>
      </c>
      <c r="O2" t="s">
        <v>43</v>
      </c>
      <c r="P2" s="5">
        <f>10^Q2</f>
        <v>2749623.2805316583</v>
      </c>
      <c r="Q2">
        <v>6.4392731962326133</v>
      </c>
      <c r="R2" s="5"/>
      <c r="S2" s="4">
        <f>P2/10^6</f>
        <v>2.7496232805316585</v>
      </c>
      <c r="T2" s="8" t="s">
        <v>45</v>
      </c>
    </row>
    <row r="3" spans="1:23">
      <c r="A3">
        <v>18720</v>
      </c>
      <c r="B3" s="1">
        <v>159840000</v>
      </c>
      <c r="C3">
        <v>22.72</v>
      </c>
      <c r="E3" s="5">
        <f t="shared" ref="E3:E66" si="1">$P$1</f>
        <v>15844497.765974158</v>
      </c>
      <c r="F3" s="5">
        <f t="shared" ref="F3:F66" si="2">A3*$P$2</f>
        <v>51472947811.552643</v>
      </c>
      <c r="H3" s="1">
        <f t="shared" ref="H3:H66" si="3">E3*F3^2/(E3^2+F3^2)</f>
        <v>15844496.264640192</v>
      </c>
      <c r="I3" s="5">
        <f t="shared" ref="I3:I66" si="4">E3^2*F3/(E3^2+F3^2)</f>
        <v>4877.2820742108706</v>
      </c>
      <c r="J3">
        <f t="shared" ref="J3:J66" si="5">(H3^2+I3^2)^0.5</f>
        <v>15844497.015307156</v>
      </c>
      <c r="K3">
        <f t="shared" ref="K3:K66" si="6">DEGREES(ATAN(I3/H3))</f>
        <v>1.7636892006749616E-2</v>
      </c>
      <c r="L3">
        <f t="shared" si="0"/>
        <v>0.90087276642075098</v>
      </c>
      <c r="M3">
        <f t="shared" si="0"/>
        <v>0.99922372834477335</v>
      </c>
      <c r="P3" s="5"/>
      <c r="R3" s="5"/>
      <c r="T3" s="8"/>
    </row>
    <row r="4" spans="1:23">
      <c r="A4">
        <v>11640</v>
      </c>
      <c r="B4" s="1">
        <v>140890000</v>
      </c>
      <c r="C4">
        <v>24.09</v>
      </c>
      <c r="E4" s="5">
        <f t="shared" si="1"/>
        <v>15844497.765974158</v>
      </c>
      <c r="F4" s="5">
        <f t="shared" si="2"/>
        <v>32005614985.388504</v>
      </c>
      <c r="H4" s="1">
        <f t="shared" si="3"/>
        <v>15844493.882834833</v>
      </c>
      <c r="I4" s="5">
        <f t="shared" si="4"/>
        <v>7843.8751464134803</v>
      </c>
      <c r="J4">
        <f t="shared" si="5"/>
        <v>15844495.824404377</v>
      </c>
      <c r="K4">
        <f t="shared" si="6"/>
        <v>2.8364484692661677E-2</v>
      </c>
      <c r="L4">
        <f t="shared" si="0"/>
        <v>0.88753995440127498</v>
      </c>
      <c r="M4">
        <f t="shared" si="0"/>
        <v>0.99882256186414853</v>
      </c>
      <c r="P4" s="5"/>
      <c r="R4" s="5"/>
      <c r="T4" s="8"/>
      <c r="W4" s="1"/>
    </row>
    <row r="5" spans="1:23">
      <c r="A5">
        <v>7260</v>
      </c>
      <c r="B5" s="1">
        <v>123640000</v>
      </c>
      <c r="C5">
        <v>25.5</v>
      </c>
      <c r="E5" s="5">
        <f t="shared" si="1"/>
        <v>15844497.765974158</v>
      </c>
      <c r="F5" s="5">
        <f t="shared" si="2"/>
        <v>19962265016.65984</v>
      </c>
      <c r="H5" s="1">
        <f t="shared" si="3"/>
        <v>15844487.78402105</v>
      </c>
      <c r="I5" s="5">
        <f t="shared" si="4"/>
        <v>12576.12555926946</v>
      </c>
      <c r="J5">
        <f t="shared" si="5"/>
        <v>15844492.774996819</v>
      </c>
      <c r="K5">
        <f t="shared" si="6"/>
        <v>4.5476936564855387E-2</v>
      </c>
      <c r="L5">
        <f t="shared" si="0"/>
        <v>0.87184978344389508</v>
      </c>
      <c r="M5">
        <f t="shared" si="0"/>
        <v>0.99821659072294677</v>
      </c>
      <c r="P5" s="5"/>
      <c r="R5" s="5"/>
      <c r="T5" s="8"/>
    </row>
    <row r="6" spans="1:23">
      <c r="A6">
        <v>4518</v>
      </c>
      <c r="B6" s="1">
        <v>107480000</v>
      </c>
      <c r="C6">
        <v>26.88</v>
      </c>
      <c r="E6" s="5">
        <f t="shared" si="1"/>
        <v>15844497.765974158</v>
      </c>
      <c r="F6" s="5">
        <f t="shared" si="2"/>
        <v>12422797981.442032</v>
      </c>
      <c r="H6" s="1">
        <f t="shared" si="3"/>
        <v>15844471.991139935</v>
      </c>
      <c r="I6" s="5">
        <f t="shared" si="4"/>
        <v>20208.627834219627</v>
      </c>
      <c r="J6">
        <f t="shared" si="5"/>
        <v>15844484.878551805</v>
      </c>
      <c r="K6">
        <f t="shared" si="6"/>
        <v>7.3077124781997627E-2</v>
      </c>
      <c r="L6">
        <f t="shared" si="0"/>
        <v>0.85258201638861364</v>
      </c>
      <c r="M6">
        <f t="shared" si="0"/>
        <v>0.99728135696495546</v>
      </c>
      <c r="P6" s="5"/>
      <c r="R6" s="5"/>
      <c r="T6" s="8"/>
    </row>
    <row r="7" spans="1:23">
      <c r="A7">
        <v>2814</v>
      </c>
      <c r="B7" s="1">
        <v>93043000</v>
      </c>
      <c r="C7">
        <v>28.33</v>
      </c>
      <c r="E7" s="5">
        <f t="shared" si="1"/>
        <v>15844497.765974158</v>
      </c>
      <c r="F7" s="5">
        <f t="shared" si="2"/>
        <v>7737439911.4160862</v>
      </c>
      <c r="H7" s="1">
        <f t="shared" si="3"/>
        <v>15844431.324534681</v>
      </c>
      <c r="I7" s="5">
        <f t="shared" si="4"/>
        <v>32445.752031536584</v>
      </c>
      <c r="J7">
        <f t="shared" si="5"/>
        <v>15844464.545219593</v>
      </c>
      <c r="K7">
        <f t="shared" si="6"/>
        <v>0.11732841766114381</v>
      </c>
      <c r="L7">
        <f t="shared" si="0"/>
        <v>0.82970815058392788</v>
      </c>
      <c r="M7">
        <f t="shared" si="0"/>
        <v>0.9958585097895819</v>
      </c>
      <c r="P7" s="5"/>
      <c r="R7" s="5"/>
      <c r="T7" s="8"/>
    </row>
    <row r="8" spans="1:23">
      <c r="A8">
        <v>1752</v>
      </c>
      <c r="B8" s="1">
        <v>79873000</v>
      </c>
      <c r="C8">
        <v>29.85</v>
      </c>
      <c r="E8" s="5">
        <f t="shared" si="1"/>
        <v>15844497.765974158</v>
      </c>
      <c r="F8" s="5">
        <f t="shared" si="2"/>
        <v>4817339987.4914656</v>
      </c>
      <c r="H8" s="1">
        <f t="shared" si="3"/>
        <v>15844326.363874143</v>
      </c>
      <c r="I8" s="5">
        <f t="shared" si="4"/>
        <v>52112.866089506853</v>
      </c>
      <c r="J8">
        <f t="shared" si="5"/>
        <v>15844412.064692374</v>
      </c>
      <c r="K8">
        <f t="shared" si="6"/>
        <v>0.18844830950251618</v>
      </c>
      <c r="L8">
        <f t="shared" si="0"/>
        <v>0.80162993671588179</v>
      </c>
      <c r="M8">
        <f t="shared" si="0"/>
        <v>0.99368682380226081</v>
      </c>
      <c r="P8" s="5"/>
      <c r="R8" s="1"/>
      <c r="T8" s="1"/>
    </row>
    <row r="9" spans="1:23">
      <c r="A9">
        <v>1092</v>
      </c>
      <c r="B9" s="1">
        <v>67979000</v>
      </c>
      <c r="C9">
        <v>31.29</v>
      </c>
      <c r="E9" s="5">
        <f t="shared" si="1"/>
        <v>15844497.765974158</v>
      </c>
      <c r="F9" s="5">
        <f t="shared" si="2"/>
        <v>3002588622.3405709</v>
      </c>
      <c r="H9" s="1">
        <f t="shared" si="3"/>
        <v>15844056.569868496</v>
      </c>
      <c r="I9" s="5">
        <f t="shared" si="4"/>
        <v>83608.229598085454</v>
      </c>
      <c r="J9">
        <f t="shared" si="5"/>
        <v>15844277.166385647</v>
      </c>
      <c r="K9">
        <f t="shared" si="6"/>
        <v>0.30234392331385662</v>
      </c>
      <c r="L9">
        <f t="shared" si="0"/>
        <v>0.76692394465370706</v>
      </c>
      <c r="M9">
        <f t="shared" si="0"/>
        <v>0.99033736262979044</v>
      </c>
      <c r="P9" s="5"/>
      <c r="R9" s="1"/>
      <c r="T9" s="1"/>
    </row>
    <row r="10" spans="1:23">
      <c r="A10">
        <v>678</v>
      </c>
      <c r="B10" s="1">
        <v>57500000</v>
      </c>
      <c r="C10">
        <v>32.799999999999997</v>
      </c>
      <c r="E10" s="5">
        <f t="shared" si="1"/>
        <v>15844497.765974158</v>
      </c>
      <c r="F10" s="5">
        <f t="shared" si="2"/>
        <v>1864244584.2004642</v>
      </c>
      <c r="H10" s="1">
        <f t="shared" si="3"/>
        <v>15843353.312130019</v>
      </c>
      <c r="I10" s="5">
        <f t="shared" si="4"/>
        <v>134655.06526722453</v>
      </c>
      <c r="J10">
        <f t="shared" si="5"/>
        <v>15843925.528718676</v>
      </c>
      <c r="K10">
        <f t="shared" si="6"/>
        <v>0.48695380429076618</v>
      </c>
      <c r="L10">
        <f t="shared" si="0"/>
        <v>0.72445346906576213</v>
      </c>
      <c r="M10">
        <f t="shared" si="0"/>
        <v>0.98515384743015966</v>
      </c>
      <c r="P10" s="5"/>
      <c r="R10" s="1"/>
      <c r="T10" s="1"/>
    </row>
    <row r="11" spans="1:23">
      <c r="A11">
        <v>424.2</v>
      </c>
      <c r="B11" s="1">
        <v>48199000</v>
      </c>
      <c r="C11">
        <v>34.46</v>
      </c>
      <c r="E11" s="5">
        <f t="shared" si="1"/>
        <v>15844497.765974158</v>
      </c>
      <c r="F11" s="5">
        <f t="shared" si="2"/>
        <v>1166390195.6015294</v>
      </c>
      <c r="H11" s="1">
        <f t="shared" si="3"/>
        <v>15841574.505068043</v>
      </c>
      <c r="I11" s="5">
        <f t="shared" si="4"/>
        <v>215195.3889886887</v>
      </c>
      <c r="J11">
        <f t="shared" si="5"/>
        <v>15843036.068098305</v>
      </c>
      <c r="K11">
        <f t="shared" si="6"/>
        <v>0.77827044468186535</v>
      </c>
      <c r="L11">
        <f t="shared" si="0"/>
        <v>0.67129948612837809</v>
      </c>
      <c r="M11">
        <f t="shared" si="0"/>
        <v>0.97741525116999806</v>
      </c>
    </row>
    <row r="12" spans="1:23">
      <c r="A12">
        <v>264.60000000000002</v>
      </c>
      <c r="B12" s="1">
        <v>40173000</v>
      </c>
      <c r="C12">
        <v>36.049999999999997</v>
      </c>
      <c r="E12" s="5">
        <f t="shared" si="1"/>
        <v>15844497.765974158</v>
      </c>
      <c r="F12" s="5">
        <f t="shared" si="2"/>
        <v>727550320.02867687</v>
      </c>
      <c r="H12" s="1">
        <f t="shared" si="3"/>
        <v>15836986.667874586</v>
      </c>
      <c r="I12" s="5">
        <f t="shared" si="4"/>
        <v>344895.86901564535</v>
      </c>
      <c r="J12">
        <f t="shared" si="5"/>
        <v>15840741.771738514</v>
      </c>
      <c r="K12">
        <f t="shared" si="6"/>
        <v>1.247582946349959</v>
      </c>
      <c r="L12">
        <f t="shared" si="0"/>
        <v>0.60568686003687766</v>
      </c>
      <c r="M12">
        <f t="shared" si="0"/>
        <v>0.96539298345769886</v>
      </c>
      <c r="O12" t="s">
        <v>29</v>
      </c>
      <c r="P12" s="4">
        <f>SUM(L2:L96)+SUM(M2:M96)</f>
        <v>88.984090806856983</v>
      </c>
    </row>
    <row r="13" spans="1:23">
      <c r="A13">
        <v>164.4</v>
      </c>
      <c r="B13" s="1">
        <v>33136000</v>
      </c>
      <c r="C13">
        <v>37.729999999999997</v>
      </c>
      <c r="E13" s="5">
        <f t="shared" si="1"/>
        <v>15844497.765974158</v>
      </c>
      <c r="F13" s="5">
        <f t="shared" si="2"/>
        <v>452038067.31940466</v>
      </c>
      <c r="H13" s="1">
        <f t="shared" si="3"/>
        <v>15825055.263107846</v>
      </c>
      <c r="I13" s="5">
        <f t="shared" si="4"/>
        <v>554687.91433788685</v>
      </c>
      <c r="J13">
        <f t="shared" si="5"/>
        <v>15834773.530515989</v>
      </c>
      <c r="K13">
        <f t="shared" si="6"/>
        <v>2.0074666477479379</v>
      </c>
      <c r="L13">
        <f t="shared" si="0"/>
        <v>0.52212779060490133</v>
      </c>
      <c r="M13">
        <f t="shared" si="0"/>
        <v>0.94679388688714705</v>
      </c>
    </row>
    <row r="14" spans="1:23">
      <c r="A14">
        <v>102.6</v>
      </c>
      <c r="B14" s="1">
        <v>27134000</v>
      </c>
      <c r="C14">
        <v>39.57</v>
      </c>
      <c r="E14" s="5">
        <f t="shared" si="1"/>
        <v>15844497.765974158</v>
      </c>
      <c r="F14" s="5">
        <f t="shared" si="2"/>
        <v>282111348.58254814</v>
      </c>
      <c r="H14" s="1">
        <f t="shared" si="3"/>
        <v>15794675.148556836</v>
      </c>
      <c r="I14" s="5">
        <f t="shared" si="4"/>
        <v>887091.91020852735</v>
      </c>
      <c r="J14">
        <f t="shared" si="5"/>
        <v>15819566.843172297</v>
      </c>
      <c r="K14">
        <f t="shared" si="6"/>
        <v>3.2145821646517301</v>
      </c>
      <c r="L14">
        <f t="shared" si="0"/>
        <v>0.41698360569129883</v>
      </c>
      <c r="M14">
        <f t="shared" si="0"/>
        <v>0.9187621388766305</v>
      </c>
    </row>
    <row r="15" spans="1:23">
      <c r="A15">
        <v>64.2</v>
      </c>
      <c r="B15" s="1">
        <v>22071000</v>
      </c>
      <c r="C15">
        <v>41.25</v>
      </c>
      <c r="E15" s="5">
        <f t="shared" si="1"/>
        <v>15844497.765974158</v>
      </c>
      <c r="F15" s="5">
        <f t="shared" si="2"/>
        <v>176525814.61013249</v>
      </c>
      <c r="H15" s="1">
        <f t="shared" si="3"/>
        <v>15717868.48026824</v>
      </c>
      <c r="I15" s="5">
        <f t="shared" si="4"/>
        <v>1410794.9739334665</v>
      </c>
      <c r="J15">
        <f t="shared" si="5"/>
        <v>15781056.112360978</v>
      </c>
      <c r="K15">
        <f t="shared" si="6"/>
        <v>5.1289758640105694</v>
      </c>
      <c r="L15">
        <f t="shared" si="0"/>
        <v>0.28498681018707905</v>
      </c>
      <c r="M15">
        <f t="shared" si="0"/>
        <v>0.87566119117550134</v>
      </c>
    </row>
    <row r="16" spans="1:23">
      <c r="A16">
        <v>39.840000000000003</v>
      </c>
      <c r="B16" s="1">
        <v>17791000</v>
      </c>
      <c r="C16">
        <v>43.16</v>
      </c>
      <c r="E16" s="5">
        <f t="shared" si="1"/>
        <v>15844497.765974158</v>
      </c>
      <c r="F16" s="5">
        <f t="shared" si="2"/>
        <v>109544991.49638128</v>
      </c>
      <c r="H16" s="1">
        <f t="shared" si="3"/>
        <v>15519815.581259884</v>
      </c>
      <c r="I16" s="5">
        <f t="shared" si="4"/>
        <v>2244773.4026591838</v>
      </c>
      <c r="J16">
        <f t="shared" si="5"/>
        <v>15681316.376682257</v>
      </c>
      <c r="K16">
        <f t="shared" si="6"/>
        <v>8.2301384497323316</v>
      </c>
      <c r="L16">
        <f t="shared" si="0"/>
        <v>0.11858150881444228</v>
      </c>
      <c r="M16">
        <f t="shared" si="0"/>
        <v>0.80931097197098401</v>
      </c>
    </row>
    <row r="17" spans="1:13">
      <c r="A17">
        <v>24.84</v>
      </c>
      <c r="B17" s="1">
        <v>14365000</v>
      </c>
      <c r="C17">
        <v>45.13</v>
      </c>
      <c r="E17" s="5">
        <f t="shared" si="1"/>
        <v>15844497.765974158</v>
      </c>
      <c r="F17" s="5">
        <f t="shared" si="2"/>
        <v>68300642.288406387</v>
      </c>
      <c r="H17" s="1">
        <f t="shared" si="3"/>
        <v>15035362.229738636</v>
      </c>
      <c r="I17" s="5">
        <f t="shared" si="4"/>
        <v>3487928.5944891288</v>
      </c>
      <c r="J17">
        <f t="shared" si="5"/>
        <v>15434628.704951281</v>
      </c>
      <c r="K17">
        <f t="shared" si="6"/>
        <v>13.060555050060858</v>
      </c>
      <c r="L17">
        <f t="shared" si="0"/>
        <v>7.4460752172034864E-2</v>
      </c>
      <c r="M17">
        <f t="shared" si="0"/>
        <v>0.71060148349078545</v>
      </c>
    </row>
    <row r="18" spans="1:13">
      <c r="A18">
        <v>15.48</v>
      </c>
      <c r="B18" s="1">
        <v>11575000</v>
      </c>
      <c r="C18">
        <v>46.97</v>
      </c>
      <c r="E18" s="5">
        <f t="shared" si="1"/>
        <v>15844497.765974158</v>
      </c>
      <c r="F18" s="5">
        <f t="shared" si="2"/>
        <v>42564168.382630073</v>
      </c>
      <c r="H18" s="1">
        <f t="shared" si="3"/>
        <v>13916140.670437405</v>
      </c>
      <c r="I18" s="5">
        <f t="shared" si="4"/>
        <v>5180278.8153076814</v>
      </c>
      <c r="J18">
        <f t="shared" si="5"/>
        <v>14849049.119850321</v>
      </c>
      <c r="K18">
        <f t="shared" si="6"/>
        <v>20.417766262748909</v>
      </c>
      <c r="L18">
        <f t="shared" si="0"/>
        <v>0.28285521553782467</v>
      </c>
      <c r="M18">
        <f t="shared" si="0"/>
        <v>0.56530197439325292</v>
      </c>
    </row>
    <row r="19" spans="1:13">
      <c r="A19">
        <v>9.66</v>
      </c>
      <c r="B19" s="1">
        <v>9252300</v>
      </c>
      <c r="C19">
        <v>48.91</v>
      </c>
      <c r="E19" s="5">
        <f t="shared" si="1"/>
        <v>15844497.765974158</v>
      </c>
      <c r="F19" s="5">
        <f t="shared" si="2"/>
        <v>26561360.889935821</v>
      </c>
      <c r="H19" s="1">
        <f t="shared" si="3"/>
        <v>11686100.851613503</v>
      </c>
      <c r="I19" s="5">
        <f t="shared" si="4"/>
        <v>6971043.3740048567</v>
      </c>
      <c r="J19">
        <f t="shared" si="5"/>
        <v>13607365.609710753</v>
      </c>
      <c r="K19">
        <f t="shared" si="6"/>
        <v>30.817104222787549</v>
      </c>
      <c r="L19">
        <f t="shared" si="0"/>
        <v>0.47070086461860866</v>
      </c>
      <c r="M19">
        <f t="shared" si="0"/>
        <v>0.36992221993891738</v>
      </c>
    </row>
    <row r="20" spans="1:13">
      <c r="A20">
        <v>6</v>
      </c>
      <c r="B20" s="1">
        <v>7347200</v>
      </c>
      <c r="C20">
        <v>50.8</v>
      </c>
      <c r="E20" s="5">
        <f t="shared" si="1"/>
        <v>15844497.765974158</v>
      </c>
      <c r="F20" s="5">
        <f t="shared" si="2"/>
        <v>16497739.683189951</v>
      </c>
      <c r="H20" s="1">
        <f t="shared" si="3"/>
        <v>8242142.3172371946</v>
      </c>
      <c r="I20" s="5">
        <f t="shared" si="4"/>
        <v>7915787.7406303464</v>
      </c>
      <c r="J20">
        <f t="shared" si="5"/>
        <v>11427712.174022663</v>
      </c>
      <c r="K20">
        <f t="shared" si="6"/>
        <v>43.842908856729025</v>
      </c>
      <c r="L20">
        <f t="shared" si="0"/>
        <v>0.55538329894689997</v>
      </c>
      <c r="M20">
        <f t="shared" si="0"/>
        <v>0.13695061305651521</v>
      </c>
    </row>
    <row r="21" spans="1:13">
      <c r="A21">
        <v>1250</v>
      </c>
      <c r="B21" s="1">
        <v>76158000</v>
      </c>
      <c r="C21">
        <v>31.17</v>
      </c>
      <c r="E21" s="5">
        <f t="shared" si="1"/>
        <v>15844497.765974158</v>
      </c>
      <c r="F21" s="5">
        <f t="shared" si="2"/>
        <v>3437029100.6645727</v>
      </c>
      <c r="H21" s="1">
        <f t="shared" si="3"/>
        <v>15844161.053051045</v>
      </c>
      <c r="I21" s="5">
        <f t="shared" si="4"/>
        <v>73040.631038084975</v>
      </c>
      <c r="J21">
        <f t="shared" si="5"/>
        <v>15844329.408618152</v>
      </c>
      <c r="K21">
        <f t="shared" si="6"/>
        <v>0.2641282320017162</v>
      </c>
      <c r="L21">
        <f t="shared" si="0"/>
        <v>0.79195449711628252</v>
      </c>
      <c r="M21">
        <f t="shared" si="0"/>
        <v>0.99152620365730781</v>
      </c>
    </row>
    <row r="22" spans="1:13">
      <c r="A22">
        <v>780</v>
      </c>
      <c r="B22" s="1">
        <v>63794000</v>
      </c>
      <c r="C22">
        <v>32.97</v>
      </c>
      <c r="E22" s="5">
        <f t="shared" si="1"/>
        <v>15844497.765974158</v>
      </c>
      <c r="F22" s="5">
        <f t="shared" si="2"/>
        <v>2144706158.8146935</v>
      </c>
      <c r="H22" s="1">
        <f t="shared" si="3"/>
        <v>15843633.044722414</v>
      </c>
      <c r="I22" s="5">
        <f t="shared" si="4"/>
        <v>117048.39255031414</v>
      </c>
      <c r="J22">
        <f t="shared" si="5"/>
        <v>15844065.399449052</v>
      </c>
      <c r="K22">
        <f t="shared" si="6"/>
        <v>0.42327772102662548</v>
      </c>
      <c r="L22">
        <f t="shared" si="0"/>
        <v>0.75163705992022678</v>
      </c>
      <c r="M22">
        <f t="shared" si="0"/>
        <v>0.98716173123971418</v>
      </c>
    </row>
    <row r="23" spans="1:13">
      <c r="A23">
        <v>485</v>
      </c>
      <c r="B23" s="1">
        <v>53230000</v>
      </c>
      <c r="C23">
        <v>34.61</v>
      </c>
      <c r="E23" s="5">
        <f t="shared" si="1"/>
        <v>15844497.765974158</v>
      </c>
      <c r="F23" s="5">
        <f t="shared" si="2"/>
        <v>1333567291.0578542</v>
      </c>
      <c r="H23" s="1">
        <f t="shared" si="3"/>
        <v>15842261.392871303</v>
      </c>
      <c r="I23" s="5">
        <f t="shared" si="4"/>
        <v>188226.47865651525</v>
      </c>
      <c r="J23">
        <f t="shared" si="5"/>
        <v>15843379.539963311</v>
      </c>
      <c r="K23">
        <f t="shared" si="6"/>
        <v>0.68071565836247105</v>
      </c>
      <c r="L23">
        <f t="shared" si="0"/>
        <v>0.70235995604051638</v>
      </c>
      <c r="M23">
        <f t="shared" si="0"/>
        <v>0.98033182148620424</v>
      </c>
    </row>
    <row r="24" spans="1:13">
      <c r="A24">
        <v>302.5</v>
      </c>
      <c r="B24" s="1">
        <v>44146000</v>
      </c>
      <c r="C24">
        <v>36.200000000000003</v>
      </c>
      <c r="E24" s="5">
        <f t="shared" si="1"/>
        <v>15844497.765974158</v>
      </c>
      <c r="F24" s="5">
        <f t="shared" si="2"/>
        <v>831761042.36082661</v>
      </c>
      <c r="H24" s="1">
        <f t="shared" si="3"/>
        <v>15838750.243007278</v>
      </c>
      <c r="I24" s="5">
        <f t="shared" si="4"/>
        <v>301717.7170607177</v>
      </c>
      <c r="J24">
        <f t="shared" si="5"/>
        <v>15841623.743832305</v>
      </c>
      <c r="K24">
        <f t="shared" si="6"/>
        <v>1.0913147150830833</v>
      </c>
      <c r="L24">
        <f t="shared" si="0"/>
        <v>0.64115381362224655</v>
      </c>
      <c r="M24">
        <f t="shared" si="0"/>
        <v>0.96985318466621306</v>
      </c>
    </row>
    <row r="25" spans="1:13">
      <c r="A25">
        <v>188.25</v>
      </c>
      <c r="B25" s="1">
        <v>36397000</v>
      </c>
      <c r="C25">
        <v>37.78</v>
      </c>
      <c r="E25" s="5">
        <f t="shared" si="1"/>
        <v>15844497.765974158</v>
      </c>
      <c r="F25" s="5">
        <f t="shared" si="2"/>
        <v>517616582.5600847</v>
      </c>
      <c r="H25" s="1">
        <f t="shared" si="3"/>
        <v>15829665.335329512</v>
      </c>
      <c r="I25" s="5">
        <f t="shared" si="4"/>
        <v>484553.82901615743</v>
      </c>
      <c r="J25">
        <f t="shared" si="5"/>
        <v>15837079.814212814</v>
      </c>
      <c r="K25">
        <f t="shared" si="6"/>
        <v>1.7533044658598813</v>
      </c>
      <c r="L25">
        <f t="shared" si="0"/>
        <v>0.56487952814207731</v>
      </c>
      <c r="M25">
        <f t="shared" si="0"/>
        <v>0.95359172933139535</v>
      </c>
    </row>
    <row r="26" spans="1:13">
      <c r="A26">
        <v>117.25</v>
      </c>
      <c r="B26" s="1">
        <v>29768000</v>
      </c>
      <c r="C26">
        <v>39.409999999999997</v>
      </c>
      <c r="E26" s="5">
        <f t="shared" si="1"/>
        <v>15844497.765974158</v>
      </c>
      <c r="F26" s="5">
        <f t="shared" si="2"/>
        <v>322393329.64233696</v>
      </c>
      <c r="H26" s="1">
        <f t="shared" si="3"/>
        <v>15806319.551122403</v>
      </c>
      <c r="I26" s="5">
        <f t="shared" si="4"/>
        <v>776824.98919526092</v>
      </c>
      <c r="J26">
        <f t="shared" si="5"/>
        <v>15825397.145602146</v>
      </c>
      <c r="K26">
        <f t="shared" si="6"/>
        <v>2.8136220980967166</v>
      </c>
      <c r="L26">
        <f t="shared" si="0"/>
        <v>0.46837553259869169</v>
      </c>
      <c r="M26">
        <f t="shared" si="0"/>
        <v>0.92860639182703086</v>
      </c>
    </row>
    <row r="27" spans="1:13">
      <c r="A27">
        <v>73</v>
      </c>
      <c r="B27" s="1">
        <v>24142000</v>
      </c>
      <c r="C27">
        <v>41.05</v>
      </c>
      <c r="E27" s="5">
        <f t="shared" si="1"/>
        <v>15844497.765974158</v>
      </c>
      <c r="F27" s="5">
        <f t="shared" si="2"/>
        <v>200722499.47881106</v>
      </c>
      <c r="H27" s="1">
        <f t="shared" si="3"/>
        <v>15746380.46721385</v>
      </c>
      <c r="I27" s="5">
        <f t="shared" si="4"/>
        <v>1242977.1987832701</v>
      </c>
      <c r="J27">
        <f t="shared" si="5"/>
        <v>15795362.931409616</v>
      </c>
      <c r="K27">
        <f t="shared" si="6"/>
        <v>4.5134167435848092</v>
      </c>
      <c r="L27">
        <f t="shared" si="0"/>
        <v>0.34573096962100835</v>
      </c>
      <c r="M27">
        <f t="shared" si="0"/>
        <v>0.89005074924275729</v>
      </c>
    </row>
    <row r="28" spans="1:13">
      <c r="A28">
        <v>45.5</v>
      </c>
      <c r="B28" s="1">
        <v>19430000</v>
      </c>
      <c r="C28">
        <v>42.73</v>
      </c>
      <c r="E28" s="5">
        <f t="shared" si="1"/>
        <v>15844497.765974158</v>
      </c>
      <c r="F28" s="5">
        <f t="shared" si="2"/>
        <v>125107859.26419045</v>
      </c>
      <c r="H28" s="1">
        <f t="shared" si="3"/>
        <v>15594373.57138221</v>
      </c>
      <c r="I28" s="5">
        <f t="shared" si="4"/>
        <v>1974975.9820585058</v>
      </c>
      <c r="J28">
        <f t="shared" si="5"/>
        <v>15718938.170675904</v>
      </c>
      <c r="K28">
        <f t="shared" si="6"/>
        <v>7.2178949923556974</v>
      </c>
      <c r="L28">
        <f t="shared" si="0"/>
        <v>0.19099649147319075</v>
      </c>
      <c r="M28">
        <f t="shared" si="0"/>
        <v>0.83108132477520014</v>
      </c>
    </row>
    <row r="29" spans="1:13">
      <c r="A29">
        <v>28.25</v>
      </c>
      <c r="B29" s="1">
        <v>15525000</v>
      </c>
      <c r="C29">
        <v>44.49</v>
      </c>
      <c r="E29" s="5">
        <f t="shared" si="1"/>
        <v>15844497.765974158</v>
      </c>
      <c r="F29" s="5">
        <f t="shared" si="2"/>
        <v>77676857.675019354</v>
      </c>
      <c r="H29" s="1">
        <f t="shared" si="3"/>
        <v>15211579.0237241</v>
      </c>
      <c r="I29" s="5">
        <f t="shared" si="4"/>
        <v>3102852.4720541975</v>
      </c>
      <c r="J29">
        <f t="shared" si="5"/>
        <v>15524813.359855115</v>
      </c>
      <c r="K29">
        <f t="shared" si="6"/>
        <v>11.529010662693885</v>
      </c>
      <c r="L29">
        <f t="shared" si="0"/>
        <v>1.20219094933711E-5</v>
      </c>
      <c r="M29">
        <f t="shared" si="0"/>
        <v>0.74086287564185471</v>
      </c>
    </row>
    <row r="30" spans="1:13">
      <c r="A30">
        <v>17.675000000000001</v>
      </c>
      <c r="B30" s="1">
        <v>12294000</v>
      </c>
      <c r="C30">
        <v>46.31</v>
      </c>
      <c r="E30" s="5">
        <f t="shared" si="1"/>
        <v>15844497.765974158</v>
      </c>
      <c r="F30" s="5">
        <f t="shared" si="2"/>
        <v>48599591.483397059</v>
      </c>
      <c r="H30" s="1">
        <f t="shared" si="3"/>
        <v>14322194.164188126</v>
      </c>
      <c r="I30" s="5">
        <f t="shared" si="4"/>
        <v>4669339.1140098702</v>
      </c>
      <c r="J30">
        <f t="shared" si="5"/>
        <v>15064128.698279463</v>
      </c>
      <c r="K30">
        <f t="shared" si="6"/>
        <v>18.057067083223782</v>
      </c>
      <c r="L30">
        <f t="shared" si="0"/>
        <v>0.2253236292727723</v>
      </c>
      <c r="M30">
        <f t="shared" si="0"/>
        <v>0.61008276650348126</v>
      </c>
    </row>
    <row r="31" spans="1:13">
      <c r="A31">
        <v>11.025</v>
      </c>
      <c r="B31" s="1">
        <v>9645400</v>
      </c>
      <c r="C31">
        <v>48.19</v>
      </c>
      <c r="E31" s="5">
        <f t="shared" si="1"/>
        <v>15844497.765974158</v>
      </c>
      <c r="F31" s="5">
        <f t="shared" si="2"/>
        <v>30314596.667861532</v>
      </c>
      <c r="H31" s="1">
        <f t="shared" si="3"/>
        <v>12444793.9863203</v>
      </c>
      <c r="I31" s="5">
        <f t="shared" si="4"/>
        <v>6504507.1413833303</v>
      </c>
      <c r="J31">
        <f t="shared" si="5"/>
        <v>14042133.403235445</v>
      </c>
      <c r="K31">
        <f t="shared" si="6"/>
        <v>27.59467033569738</v>
      </c>
      <c r="L31">
        <f t="shared" si="0"/>
        <v>0.45583733212053879</v>
      </c>
      <c r="M31">
        <f t="shared" si="0"/>
        <v>0.42737766475000244</v>
      </c>
    </row>
    <row r="32" spans="1:13">
      <c r="A32">
        <v>6.85</v>
      </c>
      <c r="B32" s="1">
        <v>7494000</v>
      </c>
      <c r="C32">
        <v>50.12</v>
      </c>
      <c r="E32" s="5">
        <f t="shared" si="1"/>
        <v>15844497.765974158</v>
      </c>
      <c r="F32" s="5">
        <f t="shared" si="2"/>
        <v>18834919.471641857</v>
      </c>
      <c r="H32" s="1">
        <f t="shared" si="3"/>
        <v>9278442.7953527588</v>
      </c>
      <c r="I32" s="5">
        <f t="shared" si="4"/>
        <v>7805303.673532011</v>
      </c>
      <c r="J32">
        <f t="shared" si="5"/>
        <v>12124861.489628894</v>
      </c>
      <c r="K32">
        <f t="shared" si="6"/>
        <v>40.071550576458996</v>
      </c>
      <c r="L32">
        <f t="shared" si="0"/>
        <v>0.6179425526593133</v>
      </c>
      <c r="M32">
        <f t="shared" si="0"/>
        <v>0.20048781770832005</v>
      </c>
    </row>
    <row r="33" spans="1:13">
      <c r="A33">
        <v>4.2750000000000004</v>
      </c>
      <c r="B33" s="1">
        <v>5756500</v>
      </c>
      <c r="C33">
        <v>52.11</v>
      </c>
      <c r="E33" s="5">
        <f t="shared" si="1"/>
        <v>15844497.765974158</v>
      </c>
      <c r="F33" s="5">
        <f t="shared" si="2"/>
        <v>11754639.52427284</v>
      </c>
      <c r="H33" s="1">
        <f t="shared" si="3"/>
        <v>5624738.5393846482</v>
      </c>
      <c r="I33" s="5">
        <f t="shared" si="4"/>
        <v>7581785.6462069582</v>
      </c>
      <c r="J33">
        <f t="shared" si="5"/>
        <v>9440400.2680749092</v>
      </c>
      <c r="K33">
        <f t="shared" si="6"/>
        <v>53.429197797893117</v>
      </c>
      <c r="L33">
        <f t="shared" si="0"/>
        <v>0.63995488023537028</v>
      </c>
      <c r="M33">
        <f t="shared" si="0"/>
        <v>2.5315636113857565E-2</v>
      </c>
    </row>
    <row r="34" spans="1:13">
      <c r="A34">
        <v>2.6749999999999998</v>
      </c>
      <c r="B34" s="1">
        <v>4369300</v>
      </c>
      <c r="C34">
        <v>54.14</v>
      </c>
      <c r="E34" s="5">
        <f t="shared" si="1"/>
        <v>15844497.765974158</v>
      </c>
      <c r="F34" s="5">
        <f t="shared" si="2"/>
        <v>7355242.2754221857</v>
      </c>
      <c r="H34" s="1">
        <f t="shared" si="3"/>
        <v>2809068.5935942177</v>
      </c>
      <c r="I34" s="5">
        <f t="shared" si="4"/>
        <v>6051232.4936457667</v>
      </c>
      <c r="J34">
        <f t="shared" si="5"/>
        <v>6671452.6945539955</v>
      </c>
      <c r="K34">
        <f t="shared" si="6"/>
        <v>65.098597901264441</v>
      </c>
      <c r="L34">
        <f t="shared" ref="L34:M65" si="7">ABS((J34-B34)/B34)</f>
        <v>0.52689279622685448</v>
      </c>
      <c r="M34">
        <f t="shared" si="7"/>
        <v>0.20241222573447432</v>
      </c>
    </row>
    <row r="35" spans="1:13">
      <c r="A35">
        <v>1.66</v>
      </c>
      <c r="B35" s="1">
        <v>3280500</v>
      </c>
      <c r="C35">
        <v>56.2</v>
      </c>
      <c r="E35" s="5">
        <f t="shared" si="1"/>
        <v>15844497.765974158</v>
      </c>
      <c r="F35" s="5">
        <f t="shared" si="2"/>
        <v>4564374.6456825528</v>
      </c>
      <c r="H35" s="1">
        <f t="shared" si="3"/>
        <v>1214118.812894149</v>
      </c>
      <c r="I35" s="5">
        <f t="shared" si="4"/>
        <v>4214619.5945429103</v>
      </c>
      <c r="J35">
        <f t="shared" si="5"/>
        <v>4386012.1771979323</v>
      </c>
      <c r="K35">
        <f t="shared" si="6"/>
        <v>73.92972848014594</v>
      </c>
      <c r="L35">
        <f t="shared" si="7"/>
        <v>0.33699502429444667</v>
      </c>
      <c r="M35">
        <f t="shared" si="7"/>
        <v>0.31547559573213407</v>
      </c>
    </row>
    <row r="36" spans="1:13">
      <c r="A36">
        <v>1.0349999999999999</v>
      </c>
      <c r="B36" s="1">
        <v>2421300</v>
      </c>
      <c r="C36">
        <v>58.3</v>
      </c>
      <c r="E36" s="5">
        <f t="shared" si="1"/>
        <v>15844497.765974158</v>
      </c>
      <c r="F36" s="5">
        <f t="shared" si="2"/>
        <v>2845860.095350266</v>
      </c>
      <c r="H36" s="1">
        <f t="shared" si="3"/>
        <v>495175.71256682742</v>
      </c>
      <c r="I36" s="5">
        <f t="shared" si="4"/>
        <v>2756920.652687286</v>
      </c>
      <c r="J36">
        <f t="shared" si="5"/>
        <v>2801037.3920263466</v>
      </c>
      <c r="K36">
        <f t="shared" si="6"/>
        <v>79.817567260954249</v>
      </c>
      <c r="L36">
        <f t="shared" si="7"/>
        <v>0.15683202908617133</v>
      </c>
      <c r="M36">
        <f t="shared" si="7"/>
        <v>0.36908348646576761</v>
      </c>
    </row>
    <row r="37" spans="1:13">
      <c r="A37">
        <v>0.64500000000000002</v>
      </c>
      <c r="B37" s="1">
        <v>1762500</v>
      </c>
      <c r="C37">
        <v>60.41</v>
      </c>
      <c r="E37" s="5">
        <f t="shared" si="1"/>
        <v>15844497.765974158</v>
      </c>
      <c r="F37" s="5">
        <f t="shared" si="2"/>
        <v>1773507.0159429198</v>
      </c>
      <c r="H37" s="1">
        <f t="shared" si="3"/>
        <v>196055.92277085327</v>
      </c>
      <c r="I37" s="5">
        <f t="shared" si="4"/>
        <v>1751562.075832671</v>
      </c>
      <c r="J37">
        <f t="shared" si="5"/>
        <v>1762500.3915882646</v>
      </c>
      <c r="K37">
        <f t="shared" si="6"/>
        <v>83.613350088515062</v>
      </c>
      <c r="L37">
        <f t="shared" si="7"/>
        <v>2.2217773878616645E-7</v>
      </c>
      <c r="M37">
        <f t="shared" si="7"/>
        <v>0.38409783295009214</v>
      </c>
    </row>
    <row r="38" spans="1:13">
      <c r="A38">
        <v>0.40250000000000002</v>
      </c>
      <c r="B38" s="1">
        <v>1275700</v>
      </c>
      <c r="C38">
        <v>62.44</v>
      </c>
      <c r="E38" s="5">
        <f t="shared" si="1"/>
        <v>15844497.765974158</v>
      </c>
      <c r="F38" s="5">
        <f t="shared" si="2"/>
        <v>1106723.3704139926</v>
      </c>
      <c r="H38" s="1">
        <f t="shared" si="3"/>
        <v>76928.269041098902</v>
      </c>
      <c r="I38" s="5">
        <f t="shared" si="4"/>
        <v>1101350.0026713992</v>
      </c>
      <c r="J38">
        <f t="shared" si="5"/>
        <v>1104033.4175023646</v>
      </c>
      <c r="K38">
        <f t="shared" si="6"/>
        <v>86.004432862099037</v>
      </c>
      <c r="L38">
        <f t="shared" si="7"/>
        <v>0.13456657717146303</v>
      </c>
      <c r="M38">
        <f t="shared" si="7"/>
        <v>0.37739322328794106</v>
      </c>
    </row>
    <row r="39" spans="1:13">
      <c r="A39">
        <v>0.25</v>
      </c>
      <c r="B39">
        <v>922270</v>
      </c>
      <c r="C39">
        <v>64.34</v>
      </c>
      <c r="E39" s="5">
        <f t="shared" si="1"/>
        <v>15844497.765974158</v>
      </c>
      <c r="F39" s="5">
        <f t="shared" si="2"/>
        <v>687405.82013291458</v>
      </c>
      <c r="H39" s="1">
        <f t="shared" si="3"/>
        <v>29766.739343441426</v>
      </c>
      <c r="I39" s="5">
        <f t="shared" si="4"/>
        <v>686114.40464134864</v>
      </c>
      <c r="J39">
        <f t="shared" si="5"/>
        <v>686759.80883238406</v>
      </c>
      <c r="K39">
        <f t="shared" si="6"/>
        <v>87.515808319441206</v>
      </c>
      <c r="L39">
        <f t="shared" si="7"/>
        <v>0.25535926699081174</v>
      </c>
      <c r="M39">
        <f t="shared" si="7"/>
        <v>0.36020839787754433</v>
      </c>
    </row>
    <row r="40" spans="1:13">
      <c r="A40">
        <v>50</v>
      </c>
      <c r="B40" s="1">
        <v>21862000</v>
      </c>
      <c r="C40">
        <v>43.28</v>
      </c>
      <c r="E40" s="5">
        <f t="shared" si="1"/>
        <v>15844497.765974158</v>
      </c>
      <c r="F40" s="5">
        <f t="shared" si="2"/>
        <v>137481164.02658293</v>
      </c>
      <c r="H40" s="1">
        <f t="shared" si="3"/>
        <v>15636806.319486681</v>
      </c>
      <c r="I40" s="5">
        <f t="shared" si="4"/>
        <v>1802118.4541918174</v>
      </c>
      <c r="J40">
        <f t="shared" si="5"/>
        <v>15740309.488573512</v>
      </c>
      <c r="K40">
        <f t="shared" si="6"/>
        <v>6.5742480969259107</v>
      </c>
      <c r="L40">
        <f t="shared" si="7"/>
        <v>0.28001511807824025</v>
      </c>
      <c r="M40">
        <f t="shared" si="7"/>
        <v>0.84809962807472472</v>
      </c>
    </row>
    <row r="41" spans="1:13">
      <c r="A41">
        <v>31.2</v>
      </c>
      <c r="B41" s="1">
        <v>17274000</v>
      </c>
      <c r="C41">
        <v>45.61</v>
      </c>
      <c r="E41" s="5">
        <f t="shared" si="1"/>
        <v>15844497.765974158</v>
      </c>
      <c r="F41" s="5">
        <f t="shared" si="2"/>
        <v>85788246.352587745</v>
      </c>
      <c r="H41" s="1">
        <f t="shared" si="3"/>
        <v>15321845.947062843</v>
      </c>
      <c r="I41" s="5">
        <f t="shared" si="4"/>
        <v>2829839.3334801458</v>
      </c>
      <c r="J41">
        <f t="shared" si="5"/>
        <v>15580980.517247219</v>
      </c>
      <c r="K41">
        <f t="shared" si="6"/>
        <v>10.46421542571588</v>
      </c>
      <c r="L41">
        <f t="shared" si="7"/>
        <v>9.8009695655481149E-2</v>
      </c>
      <c r="M41">
        <f t="shared" si="7"/>
        <v>0.77057190472010795</v>
      </c>
    </row>
    <row r="42" spans="1:13">
      <c r="A42">
        <v>19.399999999999999</v>
      </c>
      <c r="B42" s="1">
        <v>13518000</v>
      </c>
      <c r="C42">
        <v>47.61</v>
      </c>
      <c r="E42" s="5">
        <f t="shared" si="1"/>
        <v>15844497.765974158</v>
      </c>
      <c r="F42" s="5">
        <f t="shared" si="2"/>
        <v>53342691.642314166</v>
      </c>
      <c r="H42" s="1">
        <f t="shared" si="3"/>
        <v>14559904.531938221</v>
      </c>
      <c r="I42" s="5">
        <f t="shared" si="4"/>
        <v>4324760.6696714479</v>
      </c>
      <c r="J42">
        <f t="shared" si="5"/>
        <v>15188626.49580574</v>
      </c>
      <c r="K42">
        <f t="shared" si="6"/>
        <v>16.543115578847861</v>
      </c>
      <c r="L42">
        <f t="shared" si="7"/>
        <v>0.12358533035994529</v>
      </c>
      <c r="M42">
        <f t="shared" si="7"/>
        <v>0.65252855326931614</v>
      </c>
    </row>
    <row r="43" spans="1:13">
      <c r="A43">
        <v>12.1</v>
      </c>
      <c r="B43" s="1">
        <v>10496000</v>
      </c>
      <c r="C43">
        <v>49.5</v>
      </c>
      <c r="E43" s="5">
        <f t="shared" si="1"/>
        <v>15844497.765974158</v>
      </c>
      <c r="F43" s="5">
        <f t="shared" si="2"/>
        <v>33270441.694433063</v>
      </c>
      <c r="H43" s="1">
        <f t="shared" si="3"/>
        <v>12915324.045080826</v>
      </c>
      <c r="I43" s="5">
        <f t="shared" si="4"/>
        <v>6150709.5354660135</v>
      </c>
      <c r="J43">
        <f t="shared" si="5"/>
        <v>14305132.749440514</v>
      </c>
      <c r="K43">
        <f t="shared" si="6"/>
        <v>25.465352873588763</v>
      </c>
      <c r="L43">
        <f t="shared" si="7"/>
        <v>0.36291280006102455</v>
      </c>
      <c r="M43">
        <f t="shared" si="7"/>
        <v>0.48554842679618659</v>
      </c>
    </row>
    <row r="44" spans="1:13">
      <c r="A44">
        <v>7.53</v>
      </c>
      <c r="B44" s="1">
        <v>8084500</v>
      </c>
      <c r="C44">
        <v>51.32</v>
      </c>
      <c r="E44" s="5">
        <f t="shared" si="1"/>
        <v>15844497.765974158</v>
      </c>
      <c r="F44" s="5">
        <f t="shared" si="2"/>
        <v>20704663.302403387</v>
      </c>
      <c r="H44" s="1">
        <f t="shared" si="3"/>
        <v>9992579.7479404565</v>
      </c>
      <c r="I44" s="5">
        <f t="shared" si="4"/>
        <v>7646944.3226436153</v>
      </c>
      <c r="J44">
        <f t="shared" si="5"/>
        <v>12582821.920879321</v>
      </c>
      <c r="K44">
        <f t="shared" si="6"/>
        <v>37.425467030334623</v>
      </c>
      <c r="L44">
        <f t="shared" si="7"/>
        <v>0.55641312646166385</v>
      </c>
      <c r="M44">
        <f t="shared" si="7"/>
        <v>0.27074304305661295</v>
      </c>
    </row>
    <row r="45" spans="1:13">
      <c r="A45">
        <v>4.6900000000000004</v>
      </c>
      <c r="B45" s="1">
        <v>6168800</v>
      </c>
      <c r="C45">
        <v>53.18</v>
      </c>
      <c r="E45" s="5">
        <f t="shared" si="1"/>
        <v>15844497.765974158</v>
      </c>
      <c r="F45" s="5">
        <f t="shared" si="2"/>
        <v>12895733.185693478</v>
      </c>
      <c r="H45" s="1">
        <f t="shared" si="3"/>
        <v>6313528.9067256451</v>
      </c>
      <c r="I45" s="5">
        <f t="shared" si="4"/>
        <v>7757193.2683134461</v>
      </c>
      <c r="J45">
        <f t="shared" si="5"/>
        <v>10001734.582462572</v>
      </c>
      <c r="K45">
        <f t="shared" si="6"/>
        <v>50.85808224895014</v>
      </c>
      <c r="L45">
        <f t="shared" si="7"/>
        <v>0.62134200856934441</v>
      </c>
      <c r="M45">
        <f t="shared" si="7"/>
        <v>4.3661484600411048E-2</v>
      </c>
    </row>
    <row r="46" spans="1:13">
      <c r="A46">
        <v>2.92</v>
      </c>
      <c r="B46" s="1">
        <v>4657200</v>
      </c>
      <c r="C46">
        <v>55.05</v>
      </c>
      <c r="E46" s="5">
        <f t="shared" si="1"/>
        <v>15844497.765974158</v>
      </c>
      <c r="F46" s="5">
        <f t="shared" si="2"/>
        <v>8028899.979152442</v>
      </c>
      <c r="H46" s="1">
        <f t="shared" si="3"/>
        <v>3237245.1872790894</v>
      </c>
      <c r="I46" s="5">
        <f t="shared" si="4"/>
        <v>6388487.1241313852</v>
      </c>
      <c r="J46">
        <f t="shared" si="5"/>
        <v>7161879.9304200932</v>
      </c>
      <c r="K46">
        <f t="shared" si="6"/>
        <v>63.127248786643015</v>
      </c>
      <c r="L46">
        <f t="shared" si="7"/>
        <v>0.53780811011339291</v>
      </c>
      <c r="M46">
        <f t="shared" si="7"/>
        <v>0.14672568186454166</v>
      </c>
    </row>
    <row r="47" spans="1:13">
      <c r="A47">
        <v>1.82</v>
      </c>
      <c r="B47" s="1">
        <v>3470400</v>
      </c>
      <c r="C47">
        <v>56.93</v>
      </c>
      <c r="E47" s="5">
        <f t="shared" si="1"/>
        <v>15844497.765974158</v>
      </c>
      <c r="F47" s="5">
        <f t="shared" si="2"/>
        <v>5004314.3705676179</v>
      </c>
      <c r="H47" s="1">
        <f t="shared" si="3"/>
        <v>1437192.5880602074</v>
      </c>
      <c r="I47" s="5">
        <f t="shared" si="4"/>
        <v>4550392.5342347529</v>
      </c>
      <c r="J47">
        <f t="shared" si="5"/>
        <v>4771959.2151227118</v>
      </c>
      <c r="K47">
        <f t="shared" si="6"/>
        <v>72.471838046190825</v>
      </c>
      <c r="L47">
        <f t="shared" si="7"/>
        <v>0.3750458780321323</v>
      </c>
      <c r="M47">
        <f t="shared" si="7"/>
        <v>0.27299908740893775</v>
      </c>
    </row>
    <row r="48" spans="1:13">
      <c r="A48">
        <v>1.1299999999999999</v>
      </c>
      <c r="B48" s="1">
        <v>2551500</v>
      </c>
      <c r="C48">
        <v>58.82</v>
      </c>
      <c r="E48" s="5">
        <f t="shared" si="1"/>
        <v>15844497.765974158</v>
      </c>
      <c r="F48" s="5">
        <f t="shared" si="2"/>
        <v>3107074.3070007735</v>
      </c>
      <c r="H48" s="1">
        <f t="shared" si="3"/>
        <v>586728.73796149064</v>
      </c>
      <c r="I48" s="5">
        <f t="shared" si="4"/>
        <v>2992017.9755332009</v>
      </c>
      <c r="J48">
        <f t="shared" si="5"/>
        <v>3049003.4729176145</v>
      </c>
      <c r="K48">
        <f t="shared" si="6"/>
        <v>78.905197358617201</v>
      </c>
      <c r="L48">
        <f t="shared" si="7"/>
        <v>0.19498470425930414</v>
      </c>
      <c r="M48">
        <f t="shared" si="7"/>
        <v>0.34146884322708604</v>
      </c>
    </row>
    <row r="49" spans="1:13">
      <c r="A49">
        <v>0.70699999999999996</v>
      </c>
      <c r="B49" s="1">
        <v>1861700</v>
      </c>
      <c r="C49">
        <v>60.72</v>
      </c>
      <c r="E49" s="5">
        <f t="shared" si="1"/>
        <v>15844497.765974158</v>
      </c>
      <c r="F49" s="5">
        <f t="shared" si="2"/>
        <v>1943983.6593358824</v>
      </c>
      <c r="H49" s="1">
        <f t="shared" si="3"/>
        <v>234972.99158171599</v>
      </c>
      <c r="I49" s="5">
        <f t="shared" si="4"/>
        <v>1915154.4933524036</v>
      </c>
      <c r="J49">
        <f t="shared" si="5"/>
        <v>1929515.2345034136</v>
      </c>
      <c r="K49">
        <f t="shared" si="6"/>
        <v>83.005258344805114</v>
      </c>
      <c r="L49">
        <f t="shared" si="7"/>
        <v>3.6426510449274078E-2</v>
      </c>
      <c r="M49">
        <f t="shared" si="7"/>
        <v>0.36701677115950454</v>
      </c>
    </row>
    <row r="50" spans="1:13">
      <c r="A50">
        <v>0.441</v>
      </c>
      <c r="B50" s="1">
        <v>1346900</v>
      </c>
      <c r="C50">
        <v>62.58</v>
      </c>
      <c r="E50" s="5">
        <f t="shared" si="1"/>
        <v>15844497.765974158</v>
      </c>
      <c r="F50" s="5">
        <f t="shared" si="2"/>
        <v>1212583.8667144612</v>
      </c>
      <c r="H50" s="1">
        <f t="shared" si="3"/>
        <v>92259.033634868902</v>
      </c>
      <c r="I50" s="5">
        <f t="shared" si="4"/>
        <v>1205523.2569433802</v>
      </c>
      <c r="J50">
        <f t="shared" si="5"/>
        <v>1209048.4077648071</v>
      </c>
      <c r="K50">
        <f t="shared" si="6"/>
        <v>85.623668477571613</v>
      </c>
      <c r="L50">
        <f t="shared" si="7"/>
        <v>0.10234731029415167</v>
      </c>
      <c r="M50">
        <f t="shared" si="7"/>
        <v>0.36822736461443933</v>
      </c>
    </row>
    <row r="51" spans="1:13">
      <c r="A51">
        <v>0.27400000000000002</v>
      </c>
      <c r="B51">
        <v>965810</v>
      </c>
      <c r="C51">
        <v>64.37</v>
      </c>
      <c r="E51" s="5">
        <f t="shared" si="1"/>
        <v>15844497.765974158</v>
      </c>
      <c r="F51" s="5">
        <f t="shared" si="2"/>
        <v>753396.77886567439</v>
      </c>
      <c r="H51" s="1">
        <f t="shared" si="3"/>
        <v>35742.772068281069</v>
      </c>
      <c r="I51" s="5">
        <f t="shared" si="4"/>
        <v>751697.23055927095</v>
      </c>
      <c r="J51">
        <f t="shared" si="5"/>
        <v>752546.5249309194</v>
      </c>
      <c r="K51">
        <f t="shared" si="6"/>
        <v>87.277669001797776</v>
      </c>
      <c r="L51">
        <f t="shared" si="7"/>
        <v>0.22081307407158821</v>
      </c>
      <c r="M51">
        <f t="shared" si="7"/>
        <v>0.35587492623578948</v>
      </c>
    </row>
    <row r="52" spans="1:13">
      <c r="A52">
        <v>0.17100000000000001</v>
      </c>
      <c r="B52">
        <v>685430</v>
      </c>
      <c r="C52">
        <v>66.11</v>
      </c>
      <c r="E52" s="5">
        <f t="shared" si="1"/>
        <v>15844497.765974158</v>
      </c>
      <c r="F52" s="5">
        <f t="shared" si="2"/>
        <v>470185.58097091364</v>
      </c>
      <c r="H52" s="1">
        <f t="shared" si="3"/>
        <v>13940.484297987934</v>
      </c>
      <c r="I52" s="5">
        <f t="shared" si="4"/>
        <v>469771.89700279559</v>
      </c>
      <c r="J52">
        <f t="shared" si="5"/>
        <v>469978.69347031857</v>
      </c>
      <c r="K52">
        <f t="shared" si="6"/>
        <v>88.300246166740209</v>
      </c>
      <c r="L52">
        <f t="shared" si="7"/>
        <v>0.31433013805885568</v>
      </c>
      <c r="M52">
        <f t="shared" si="7"/>
        <v>0.33565642363848447</v>
      </c>
    </row>
    <row r="53" spans="1:13">
      <c r="A53">
        <v>0.107</v>
      </c>
      <c r="B53">
        <v>481430</v>
      </c>
      <c r="C53">
        <v>67.78</v>
      </c>
      <c r="E53" s="5">
        <f t="shared" si="1"/>
        <v>15844497.765974158</v>
      </c>
      <c r="F53" s="5">
        <f t="shared" si="2"/>
        <v>294209.69101688743</v>
      </c>
      <c r="H53" s="1">
        <f t="shared" si="3"/>
        <v>5461.1707418707983</v>
      </c>
      <c r="I53" s="5">
        <f t="shared" si="4"/>
        <v>294108.2848770218</v>
      </c>
      <c r="J53">
        <f t="shared" si="5"/>
        <v>294158.98357720656</v>
      </c>
      <c r="K53">
        <f t="shared" si="6"/>
        <v>88.93622146600093</v>
      </c>
      <c r="L53">
        <f t="shared" si="7"/>
        <v>0.38898908755747136</v>
      </c>
      <c r="M53">
        <f t="shared" si="7"/>
        <v>0.31213073865448404</v>
      </c>
    </row>
    <row r="54" spans="1:13">
      <c r="A54">
        <v>6.6400000000000001E-2</v>
      </c>
      <c r="B54">
        <v>333690</v>
      </c>
      <c r="C54">
        <v>69.42</v>
      </c>
      <c r="E54" s="5">
        <f t="shared" si="1"/>
        <v>15844497.765974158</v>
      </c>
      <c r="F54" s="5">
        <f t="shared" si="2"/>
        <v>182574.98582730212</v>
      </c>
      <c r="H54" s="1">
        <f t="shared" si="3"/>
        <v>2103.5188721635441</v>
      </c>
      <c r="I54" s="5">
        <f t="shared" si="4"/>
        <v>182550.74713359628</v>
      </c>
      <c r="J54">
        <f t="shared" si="5"/>
        <v>182562.86607818076</v>
      </c>
      <c r="K54">
        <f t="shared" si="6"/>
        <v>89.339814152677448</v>
      </c>
      <c r="L54">
        <f t="shared" si="7"/>
        <v>0.45289680218711753</v>
      </c>
      <c r="M54">
        <f t="shared" si="7"/>
        <v>0.28694632890633026</v>
      </c>
    </row>
    <row r="55" spans="1:13">
      <c r="A55">
        <v>4.1399999999999999E-2</v>
      </c>
      <c r="B55">
        <v>227910</v>
      </c>
      <c r="C55">
        <v>71.06</v>
      </c>
      <c r="E55" s="5">
        <f t="shared" si="1"/>
        <v>15844497.765974158</v>
      </c>
      <c r="F55" s="5">
        <f t="shared" si="2"/>
        <v>113834.40381401066</v>
      </c>
      <c r="H55" s="1">
        <f t="shared" si="3"/>
        <v>817.79825744976915</v>
      </c>
      <c r="I55" s="5">
        <f t="shared" si="4"/>
        <v>113828.52836257938</v>
      </c>
      <c r="J55">
        <f t="shared" si="5"/>
        <v>113831.46605038708</v>
      </c>
      <c r="K55">
        <f t="shared" si="6"/>
        <v>89.588366966054068</v>
      </c>
      <c r="L55">
        <f t="shared" si="7"/>
        <v>0.50054202952750171</v>
      </c>
      <c r="M55">
        <f t="shared" si="7"/>
        <v>0.26074256918173466</v>
      </c>
    </row>
    <row r="56" spans="1:13">
      <c r="A56">
        <v>2.58E-2</v>
      </c>
      <c r="B56">
        <v>154490</v>
      </c>
      <c r="C56">
        <v>72.61</v>
      </c>
      <c r="E56" s="5">
        <f t="shared" si="1"/>
        <v>15844497.765974158</v>
      </c>
      <c r="F56" s="5">
        <f t="shared" si="2"/>
        <v>70940.280637716787</v>
      </c>
      <c r="H56" s="1">
        <f t="shared" si="3"/>
        <v>317.61325673332556</v>
      </c>
      <c r="I56" s="5">
        <f t="shared" si="4"/>
        <v>70938.858593679804</v>
      </c>
      <c r="J56">
        <f t="shared" si="5"/>
        <v>70939.569612135034</v>
      </c>
      <c r="K56">
        <f t="shared" si="6"/>
        <v>89.743472366319807</v>
      </c>
      <c r="L56">
        <f t="shared" si="7"/>
        <v>0.54081448888513795</v>
      </c>
      <c r="M56">
        <f t="shared" si="7"/>
        <v>0.23596573979231247</v>
      </c>
    </row>
    <row r="57" spans="1:13">
      <c r="A57">
        <v>1.61E-2</v>
      </c>
      <c r="B57">
        <v>104660</v>
      </c>
      <c r="C57">
        <v>74.069999999999993</v>
      </c>
      <c r="E57" s="5">
        <f t="shared" si="1"/>
        <v>15844497.765974158</v>
      </c>
      <c r="F57" s="5">
        <f t="shared" si="2"/>
        <v>44268.934816559697</v>
      </c>
      <c r="H57" s="1">
        <f t="shared" si="3"/>
        <v>123.68478450329638</v>
      </c>
      <c r="I57" s="5">
        <f t="shared" si="4"/>
        <v>44268.589245892588</v>
      </c>
      <c r="J57">
        <f t="shared" si="5"/>
        <v>44268.762030888945</v>
      </c>
      <c r="K57">
        <f t="shared" si="6"/>
        <v>89.839918149122951</v>
      </c>
      <c r="L57">
        <f t="shared" si="7"/>
        <v>0.57702310308724492</v>
      </c>
      <c r="M57">
        <f t="shared" si="7"/>
        <v>0.21290560482142512</v>
      </c>
    </row>
    <row r="58" spans="1:13">
      <c r="A58">
        <v>0.01</v>
      </c>
      <c r="B58">
        <v>69859</v>
      </c>
      <c r="C58">
        <v>75.47</v>
      </c>
      <c r="E58" s="5">
        <f t="shared" si="1"/>
        <v>15844497.765974158</v>
      </c>
      <c r="F58" s="5">
        <f t="shared" si="2"/>
        <v>27496.232805316584</v>
      </c>
      <c r="H58" s="1">
        <f t="shared" si="3"/>
        <v>47.716283141345194</v>
      </c>
      <c r="I58" s="5">
        <f t="shared" si="4"/>
        <v>27496.149999408233</v>
      </c>
      <c r="J58">
        <f t="shared" si="5"/>
        <v>27496.191402331235</v>
      </c>
      <c r="K58">
        <f t="shared" si="6"/>
        <v>89.900570120047689</v>
      </c>
      <c r="L58">
        <f t="shared" si="7"/>
        <v>0.60640445179101854</v>
      </c>
      <c r="M58">
        <f t="shared" si="7"/>
        <v>0.19120935630114869</v>
      </c>
    </row>
    <row r="59" spans="1:13">
      <c r="A59">
        <v>2.5</v>
      </c>
      <c r="B59" s="1">
        <v>4303200</v>
      </c>
      <c r="C59">
        <v>56.65</v>
      </c>
      <c r="E59" s="5">
        <f t="shared" si="1"/>
        <v>15844497.765974158</v>
      </c>
      <c r="F59" s="5">
        <f t="shared" si="2"/>
        <v>6874058.2013291456</v>
      </c>
      <c r="H59" s="1">
        <f t="shared" si="3"/>
        <v>2509865.7391875237</v>
      </c>
      <c r="I59" s="5">
        <f t="shared" si="4"/>
        <v>5785165.172119502</v>
      </c>
      <c r="J59">
        <f t="shared" si="5"/>
        <v>6306152.7175808074</v>
      </c>
      <c r="K59">
        <f t="shared" si="6"/>
        <v>66.546623834361469</v>
      </c>
      <c r="L59">
        <f t="shared" si="7"/>
        <v>0.46545657129131979</v>
      </c>
      <c r="M59">
        <f t="shared" si="7"/>
        <v>0.17469768463127044</v>
      </c>
    </row>
    <row r="60" spans="1:13">
      <c r="A60">
        <v>1.56</v>
      </c>
      <c r="B60" s="1">
        <v>3487000</v>
      </c>
      <c r="C60">
        <v>60.55</v>
      </c>
      <c r="E60" s="5">
        <f t="shared" si="1"/>
        <v>15844497.765974158</v>
      </c>
      <c r="F60" s="5">
        <f t="shared" si="2"/>
        <v>4289412.3176293867</v>
      </c>
      <c r="H60" s="1">
        <f t="shared" si="3"/>
        <v>1081933.1915109665</v>
      </c>
      <c r="I60" s="5">
        <f t="shared" si="4"/>
        <v>3996512.0548968315</v>
      </c>
      <c r="J60">
        <f t="shared" si="5"/>
        <v>4140372.9343899447</v>
      </c>
      <c r="K60">
        <f t="shared" si="6"/>
        <v>74.852015977920246</v>
      </c>
      <c r="L60">
        <f t="shared" si="7"/>
        <v>0.18737394160881693</v>
      </c>
      <c r="M60">
        <f t="shared" si="7"/>
        <v>0.23620175025466969</v>
      </c>
    </row>
    <row r="61" spans="1:13">
      <c r="A61">
        <v>0.97</v>
      </c>
      <c r="B61" s="1">
        <v>2591100</v>
      </c>
      <c r="C61">
        <v>62.18</v>
      </c>
      <c r="E61" s="5">
        <f t="shared" si="1"/>
        <v>15844497.765974158</v>
      </c>
      <c r="F61" s="5">
        <f t="shared" si="2"/>
        <v>2667134.5821157084</v>
      </c>
      <c r="H61" s="1">
        <f t="shared" si="3"/>
        <v>436592.72917872813</v>
      </c>
      <c r="I61" s="5">
        <f t="shared" si="4"/>
        <v>2593642.0938404724</v>
      </c>
      <c r="J61">
        <f t="shared" si="5"/>
        <v>2630131.6549011231</v>
      </c>
      <c r="K61">
        <f t="shared" si="6"/>
        <v>80.444870171107439</v>
      </c>
      <c r="L61">
        <f t="shared" si="7"/>
        <v>1.5063739300344695E-2</v>
      </c>
      <c r="M61">
        <f t="shared" si="7"/>
        <v>0.29374188116930589</v>
      </c>
    </row>
    <row r="62" spans="1:13">
      <c r="A62">
        <v>0.60499999999999998</v>
      </c>
      <c r="B62" s="1">
        <v>1886100</v>
      </c>
      <c r="C62">
        <v>63.37</v>
      </c>
      <c r="E62" s="5">
        <f t="shared" si="1"/>
        <v>15844497.765974158</v>
      </c>
      <c r="F62" s="5">
        <f t="shared" si="2"/>
        <v>1663522.0847216533</v>
      </c>
      <c r="H62" s="1">
        <f t="shared" si="3"/>
        <v>172749.82832516552</v>
      </c>
      <c r="I62" s="5">
        <f t="shared" si="4"/>
        <v>1645384.9901418604</v>
      </c>
      <c r="J62">
        <f t="shared" si="5"/>
        <v>1654428.6835552943</v>
      </c>
      <c r="K62">
        <f t="shared" si="6"/>
        <v>84.006444202435219</v>
      </c>
      <c r="L62">
        <f t="shared" si="7"/>
        <v>0.12283087664742363</v>
      </c>
      <c r="M62">
        <f t="shared" si="7"/>
        <v>0.32565005842567812</v>
      </c>
    </row>
    <row r="63" spans="1:13">
      <c r="A63">
        <v>0.3765</v>
      </c>
      <c r="B63" s="1">
        <v>1349100</v>
      </c>
      <c r="C63">
        <v>64.77</v>
      </c>
      <c r="E63" s="5">
        <f t="shared" si="1"/>
        <v>15844497.765974158</v>
      </c>
      <c r="F63" s="5">
        <f t="shared" si="2"/>
        <v>1035233.1651201694</v>
      </c>
      <c r="H63" s="1">
        <f t="shared" si="3"/>
        <v>67351.589205639058</v>
      </c>
      <c r="I63" s="5">
        <f t="shared" si="4"/>
        <v>1030832.6091732994</v>
      </c>
      <c r="J63">
        <f t="shared" si="5"/>
        <v>1033030.543935443</v>
      </c>
      <c r="K63">
        <f t="shared" si="6"/>
        <v>86.261774631777584</v>
      </c>
      <c r="L63">
        <f t="shared" si="7"/>
        <v>0.23428171081799493</v>
      </c>
      <c r="M63">
        <f t="shared" si="7"/>
        <v>0.33181680765443244</v>
      </c>
    </row>
    <row r="64" spans="1:13">
      <c r="A64">
        <v>0.23449999999999999</v>
      </c>
      <c r="B64">
        <v>955650</v>
      </c>
      <c r="C64">
        <v>66.510000000000005</v>
      </c>
      <c r="E64" s="5">
        <f t="shared" si="1"/>
        <v>15844497.765974158</v>
      </c>
      <c r="F64" s="5">
        <f t="shared" si="2"/>
        <v>644786.65928467386</v>
      </c>
      <c r="H64" s="1">
        <f t="shared" si="3"/>
        <v>26196.000356151872</v>
      </c>
      <c r="I64" s="5">
        <f t="shared" si="4"/>
        <v>643720.62160990853</v>
      </c>
      <c r="J64">
        <f t="shared" si="5"/>
        <v>644253.41995251097</v>
      </c>
      <c r="K64">
        <f t="shared" si="6"/>
        <v>87.669652802403917</v>
      </c>
      <c r="L64">
        <f t="shared" si="7"/>
        <v>0.32584793600951084</v>
      </c>
      <c r="M64">
        <f t="shared" si="7"/>
        <v>0.31814242673889503</v>
      </c>
    </row>
    <row r="65" spans="1:13">
      <c r="A65">
        <v>0.14599999999999999</v>
      </c>
      <c r="B65">
        <v>670540</v>
      </c>
      <c r="C65">
        <v>68.13</v>
      </c>
      <c r="E65" s="5">
        <f t="shared" si="1"/>
        <v>15844497.765974158</v>
      </c>
      <c r="F65" s="5">
        <f t="shared" si="2"/>
        <v>401444.9989576221</v>
      </c>
      <c r="H65" s="1">
        <f t="shared" si="3"/>
        <v>10164.708401857411</v>
      </c>
      <c r="I65" s="5">
        <f t="shared" si="4"/>
        <v>401187.46025781229</v>
      </c>
      <c r="J65">
        <f t="shared" si="5"/>
        <v>401316.2089487646</v>
      </c>
      <c r="K65">
        <f t="shared" si="6"/>
        <v>88.548632806348962</v>
      </c>
      <c r="L65">
        <f t="shared" si="7"/>
        <v>0.40150295441172101</v>
      </c>
      <c r="M65">
        <f t="shared" si="7"/>
        <v>0.29970105396079505</v>
      </c>
    </row>
    <row r="66" spans="1:13">
      <c r="A66">
        <v>9.0999999999999998E-2</v>
      </c>
      <c r="B66">
        <v>465960</v>
      </c>
      <c r="C66">
        <v>69.650000000000006</v>
      </c>
      <c r="E66" s="5">
        <f t="shared" si="1"/>
        <v>15844497.765974158</v>
      </c>
      <c r="F66" s="5">
        <f t="shared" si="2"/>
        <v>250215.71852838091</v>
      </c>
      <c r="H66" s="1">
        <f t="shared" si="3"/>
        <v>3950.4121288870101</v>
      </c>
      <c r="I66" s="5">
        <f t="shared" si="4"/>
        <v>250153.33376719049</v>
      </c>
      <c r="J66">
        <f t="shared" si="5"/>
        <v>250184.52420329172</v>
      </c>
      <c r="K66">
        <f t="shared" si="6"/>
        <v>89.095262388797266</v>
      </c>
      <c r="L66">
        <f t="shared" ref="L66:M81" si="8">ABS((J66-B66)/B66)</f>
        <v>0.46307725082991735</v>
      </c>
      <c r="M66">
        <f t="shared" si="8"/>
        <v>0.27918538964533035</v>
      </c>
    </row>
    <row r="67" spans="1:13">
      <c r="A67">
        <v>5.6500000000000002E-2</v>
      </c>
      <c r="B67">
        <v>321330</v>
      </c>
      <c r="C67">
        <v>71.13</v>
      </c>
      <c r="E67" s="5">
        <f t="shared" ref="E67:E96" si="9">$P$1</f>
        <v>15844497.765974158</v>
      </c>
      <c r="F67" s="5">
        <f t="shared" ref="F67:F96" si="10">A67*$P$2</f>
        <v>155353.71535003869</v>
      </c>
      <c r="H67" s="1">
        <f t="shared" ref="H67:H96" si="11">E67*F67^2/(E67^2+F67^2)</f>
        <v>1523.0812128037282</v>
      </c>
      <c r="I67" s="5">
        <f t="shared" ref="I67:I96" si="12">E67^2*F67/(E67^2+F67^2)</f>
        <v>155338.78169113173</v>
      </c>
      <c r="J67">
        <f t="shared" ref="J67:J96" si="13">(H67^2+I67^2)^0.5</f>
        <v>155346.24834113594</v>
      </c>
      <c r="K67">
        <f t="shared" ref="K67:K96" si="14">DEGREES(ATAN(I67/H67))</f>
        <v>89.438238615710176</v>
      </c>
      <c r="L67">
        <f t="shared" si="8"/>
        <v>0.51655230342284897</v>
      </c>
      <c r="M67">
        <f t="shared" si="8"/>
        <v>0.25739123598636554</v>
      </c>
    </row>
    <row r="68" spans="1:13">
      <c r="A68">
        <v>3.5349999999999999E-2</v>
      </c>
      <c r="B68">
        <v>219900</v>
      </c>
      <c r="C68">
        <v>72.52</v>
      </c>
      <c r="E68" s="5">
        <f t="shared" si="9"/>
        <v>15844497.765974158</v>
      </c>
      <c r="F68" s="5">
        <f t="shared" si="10"/>
        <v>97199.18296679412</v>
      </c>
      <c r="H68" s="1">
        <f t="shared" si="11"/>
        <v>596.25276725139884</v>
      </c>
      <c r="I68" s="5">
        <f t="shared" si="12"/>
        <v>97195.525212368913</v>
      </c>
      <c r="J68">
        <f t="shared" si="13"/>
        <v>97197.354072375325</v>
      </c>
      <c r="K68">
        <f t="shared" si="14"/>
        <v>89.648519430570957</v>
      </c>
      <c r="L68">
        <f t="shared" si="8"/>
        <v>0.55799293282230411</v>
      </c>
      <c r="M68">
        <f t="shared" si="8"/>
        <v>0.23619028448112192</v>
      </c>
    </row>
    <row r="69" spans="1:13">
      <c r="A69">
        <v>2.205E-2</v>
      </c>
      <c r="B69">
        <v>149320</v>
      </c>
      <c r="C69">
        <v>73.87</v>
      </c>
      <c r="E69" s="5">
        <f t="shared" si="9"/>
        <v>15844497.765974158</v>
      </c>
      <c r="F69" s="5">
        <f t="shared" si="10"/>
        <v>60629.193335723066</v>
      </c>
      <c r="H69" s="1">
        <f t="shared" si="11"/>
        <v>231.99506329174116</v>
      </c>
      <c r="I69" s="5">
        <f t="shared" si="12"/>
        <v>60628.305603353576</v>
      </c>
      <c r="J69">
        <f t="shared" si="13"/>
        <v>60628.749467913534</v>
      </c>
      <c r="K69">
        <f t="shared" si="14"/>
        <v>89.780757964677122</v>
      </c>
      <c r="L69">
        <f t="shared" si="8"/>
        <v>0.59396765692530451</v>
      </c>
      <c r="M69">
        <f t="shared" si="8"/>
        <v>0.21538862819381502</v>
      </c>
    </row>
    <row r="70" spans="1:13">
      <c r="A70">
        <v>1.37E-2</v>
      </c>
      <c r="B70">
        <v>100620</v>
      </c>
      <c r="C70">
        <v>75.16</v>
      </c>
      <c r="E70" s="5">
        <f t="shared" si="9"/>
        <v>15844497.765974158</v>
      </c>
      <c r="F70" s="5">
        <f t="shared" si="10"/>
        <v>37669.838943283721</v>
      </c>
      <c r="H70" s="1">
        <f t="shared" si="11"/>
        <v>89.558455320558124</v>
      </c>
      <c r="I70" s="5">
        <f t="shared" si="12"/>
        <v>37669.626020625161</v>
      </c>
      <c r="J70">
        <f t="shared" si="13"/>
        <v>37669.732481804007</v>
      </c>
      <c r="K70">
        <f t="shared" si="14"/>
        <v>89.863781184374915</v>
      </c>
      <c r="L70">
        <f t="shared" si="8"/>
        <v>0.62562380757499492</v>
      </c>
      <c r="M70">
        <f t="shared" si="8"/>
        <v>0.19563306525246033</v>
      </c>
    </row>
    <row r="71" spans="1:13">
      <c r="A71">
        <v>8.5500000000000003E-3</v>
      </c>
      <c r="B71">
        <v>67240</v>
      </c>
      <c r="C71">
        <v>76.42</v>
      </c>
      <c r="E71" s="5">
        <f t="shared" si="9"/>
        <v>15844497.765974158</v>
      </c>
      <c r="F71" s="5">
        <f t="shared" si="10"/>
        <v>23509.279048545679</v>
      </c>
      <c r="H71" s="1">
        <f t="shared" si="11"/>
        <v>34.881824138657038</v>
      </c>
      <c r="I71" s="5">
        <f t="shared" si="12"/>
        <v>23509.227292627031</v>
      </c>
      <c r="J71">
        <f t="shared" si="13"/>
        <v>23509.253170572112</v>
      </c>
      <c r="K71">
        <f t="shared" si="14"/>
        <v>89.914987429686562</v>
      </c>
      <c r="L71">
        <f t="shared" si="8"/>
        <v>0.65036803732046233</v>
      </c>
      <c r="M71">
        <f t="shared" si="8"/>
        <v>0.17658973344264015</v>
      </c>
    </row>
    <row r="72" spans="1:13">
      <c r="A72">
        <v>5.3499999999999997E-3</v>
      </c>
      <c r="B72">
        <v>44528</v>
      </c>
      <c r="C72">
        <v>77.64</v>
      </c>
      <c r="E72" s="5">
        <f t="shared" si="9"/>
        <v>15844497.765974158</v>
      </c>
      <c r="F72" s="5">
        <f t="shared" si="10"/>
        <v>14710.48455084437</v>
      </c>
      <c r="H72" s="1">
        <f t="shared" si="11"/>
        <v>13.657622500003118</v>
      </c>
      <c r="I72" s="5">
        <f t="shared" si="12"/>
        <v>14710.471870717316</v>
      </c>
      <c r="J72">
        <f t="shared" si="13"/>
        <v>14710.478210779476</v>
      </c>
      <c r="K72">
        <f t="shared" si="14"/>
        <v>89.946804976110187</v>
      </c>
      <c r="L72">
        <f t="shared" si="8"/>
        <v>0.66963532584487351</v>
      </c>
      <c r="M72">
        <f t="shared" si="8"/>
        <v>0.15851114085664844</v>
      </c>
    </row>
    <row r="73" spans="1:13">
      <c r="A73">
        <v>3.32E-3</v>
      </c>
      <c r="B73">
        <v>29132</v>
      </c>
      <c r="C73">
        <v>78.87</v>
      </c>
      <c r="E73" s="5">
        <f t="shared" si="9"/>
        <v>15844497.765974158</v>
      </c>
      <c r="F73" s="5">
        <f t="shared" si="10"/>
        <v>9128.7492913651058</v>
      </c>
      <c r="H73" s="1">
        <f t="shared" si="11"/>
        <v>5.2594936862735153</v>
      </c>
      <c r="I73" s="5">
        <f t="shared" si="12"/>
        <v>9128.7462611271039</v>
      </c>
      <c r="J73">
        <f t="shared" si="13"/>
        <v>9128.7477762459803</v>
      </c>
      <c r="K73">
        <f t="shared" si="14"/>
        <v>89.966989250370673</v>
      </c>
      <c r="L73">
        <f t="shared" si="8"/>
        <v>0.68664191348874148</v>
      </c>
      <c r="M73">
        <f t="shared" si="8"/>
        <v>0.14069974959262924</v>
      </c>
    </row>
    <row r="74" spans="1:13">
      <c r="A74">
        <v>2.0699999999999998E-3</v>
      </c>
      <c r="B74">
        <v>18797</v>
      </c>
      <c r="C74">
        <v>80.14</v>
      </c>
      <c r="E74" s="5">
        <f t="shared" si="9"/>
        <v>15844497.765974158</v>
      </c>
      <c r="F74" s="5">
        <f t="shared" si="10"/>
        <v>5691.7201907005319</v>
      </c>
      <c r="H74" s="1">
        <f t="shared" si="11"/>
        <v>2.0446009098757267</v>
      </c>
      <c r="I74" s="5">
        <f t="shared" si="12"/>
        <v>5691.7194562312889</v>
      </c>
      <c r="J74">
        <f t="shared" si="13"/>
        <v>5691.7198234658981</v>
      </c>
      <c r="K74">
        <f t="shared" si="14"/>
        <v>89.979417995074016</v>
      </c>
      <c r="L74">
        <f t="shared" si="8"/>
        <v>0.69720062651136372</v>
      </c>
      <c r="M74">
        <f t="shared" si="8"/>
        <v>0.12277786367699045</v>
      </c>
    </row>
    <row r="75" spans="1:13">
      <c r="A75">
        <v>1.2899999999999999E-3</v>
      </c>
      <c r="B75">
        <v>12050</v>
      </c>
      <c r="C75">
        <v>81.41</v>
      </c>
      <c r="E75" s="5">
        <f t="shared" si="9"/>
        <v>15844497.765974158</v>
      </c>
      <c r="F75" s="5">
        <f t="shared" si="10"/>
        <v>3547.0140318858389</v>
      </c>
      <c r="H75" s="1">
        <f t="shared" si="11"/>
        <v>0.79404901926896954</v>
      </c>
      <c r="I75" s="5">
        <f t="shared" si="12"/>
        <v>3547.0138541267802</v>
      </c>
      <c r="J75">
        <f t="shared" si="13"/>
        <v>3547.0139430063086</v>
      </c>
      <c r="K75">
        <f t="shared" si="14"/>
        <v>89.987173532824613</v>
      </c>
      <c r="L75">
        <f t="shared" si="8"/>
        <v>0.70564199643101178</v>
      </c>
      <c r="M75">
        <f t="shared" si="8"/>
        <v>0.10535773901025201</v>
      </c>
    </row>
    <row r="76" spans="1:13">
      <c r="A76" s="1">
        <v>8.0500000000000005E-4</v>
      </c>
      <c r="B76">
        <v>7699.6</v>
      </c>
      <c r="C76">
        <v>82.71</v>
      </c>
      <c r="E76" s="5">
        <f t="shared" si="9"/>
        <v>15844497.765974158</v>
      </c>
      <c r="F76" s="5">
        <f t="shared" si="10"/>
        <v>2213.4467408279852</v>
      </c>
      <c r="H76" s="1">
        <f t="shared" si="11"/>
        <v>0.30921436900258092</v>
      </c>
      <c r="I76" s="5">
        <f t="shared" si="12"/>
        <v>2213.4466976313156</v>
      </c>
      <c r="J76">
        <f t="shared" si="13"/>
        <v>2213.4467192296502</v>
      </c>
      <c r="K76">
        <f t="shared" si="14"/>
        <v>89.991995886680996</v>
      </c>
      <c r="L76">
        <f t="shared" si="8"/>
        <v>0.71252445331839964</v>
      </c>
      <c r="M76">
        <f t="shared" si="8"/>
        <v>8.8042508604533956E-2</v>
      </c>
    </row>
    <row r="77" spans="1:13">
      <c r="A77" s="1">
        <v>5.0000000000000001E-4</v>
      </c>
      <c r="B77">
        <v>4812.7</v>
      </c>
      <c r="C77">
        <v>84.1</v>
      </c>
      <c r="E77" s="5">
        <f t="shared" si="9"/>
        <v>15844497.765974158</v>
      </c>
      <c r="F77" s="5">
        <f t="shared" si="10"/>
        <v>1374.8116402658293</v>
      </c>
      <c r="H77" s="1">
        <f t="shared" si="11"/>
        <v>0.11929106620463796</v>
      </c>
      <c r="I77" s="5">
        <f t="shared" si="12"/>
        <v>1374.8116299150597</v>
      </c>
      <c r="J77">
        <f t="shared" si="13"/>
        <v>1374.8116350904445</v>
      </c>
      <c r="K77">
        <f t="shared" si="14"/>
        <v>89.995028501024237</v>
      </c>
      <c r="L77">
        <f t="shared" si="8"/>
        <v>0.71433672676658744</v>
      </c>
    </row>
    <row r="78" spans="1:13">
      <c r="A78">
        <v>0.2</v>
      </c>
      <c r="B78">
        <v>739190</v>
      </c>
      <c r="C78">
        <v>90</v>
      </c>
      <c r="E78" s="5">
        <f t="shared" si="9"/>
        <v>15844497.765974158</v>
      </c>
      <c r="F78" s="5">
        <f t="shared" si="10"/>
        <v>549924.65610633173</v>
      </c>
      <c r="H78" s="1">
        <f t="shared" si="11"/>
        <v>19063.606368822384</v>
      </c>
      <c r="I78" s="5">
        <f t="shared" si="12"/>
        <v>549263.0038828681</v>
      </c>
      <c r="J78">
        <f t="shared" si="13"/>
        <v>549593.73042477202</v>
      </c>
      <c r="K78">
        <f t="shared" si="14"/>
        <v>88.012198329170573</v>
      </c>
      <c r="L78">
        <f t="shared" si="8"/>
        <v>0.25649192978155544</v>
      </c>
    </row>
    <row r="79" spans="1:13">
      <c r="A79">
        <v>0.12479999999999999</v>
      </c>
      <c r="B79">
        <v>599250</v>
      </c>
      <c r="C79">
        <v>77.45</v>
      </c>
      <c r="E79" s="5">
        <f t="shared" si="9"/>
        <v>15844497.765974158</v>
      </c>
      <c r="F79" s="5">
        <f t="shared" si="10"/>
        <v>343152.98541035096</v>
      </c>
      <c r="H79" s="1">
        <f t="shared" si="11"/>
        <v>7428.3682951951441</v>
      </c>
      <c r="I79" s="5">
        <f t="shared" si="12"/>
        <v>342992.10516063438</v>
      </c>
      <c r="J79">
        <f t="shared" si="13"/>
        <v>343072.53585510567</v>
      </c>
      <c r="K79">
        <f t="shared" si="14"/>
        <v>88.759307810264445</v>
      </c>
      <c r="L79">
        <f t="shared" si="8"/>
        <v>0.42749681125555999</v>
      </c>
      <c r="M79">
        <f t="shared" si="8"/>
        <v>0.14602075933201344</v>
      </c>
    </row>
    <row r="80" spans="1:13">
      <c r="A80">
        <v>7.7600000000000002E-2</v>
      </c>
      <c r="B80">
        <v>447400</v>
      </c>
      <c r="C80">
        <v>70.790000000000006</v>
      </c>
      <c r="E80" s="5">
        <f t="shared" si="9"/>
        <v>15844497.765974158</v>
      </c>
      <c r="F80" s="5">
        <f t="shared" si="10"/>
        <v>213370.7665692567</v>
      </c>
      <c r="H80" s="1">
        <f t="shared" si="11"/>
        <v>2872.8477196274184</v>
      </c>
      <c r="I80" s="5">
        <f t="shared" si="12"/>
        <v>213332.07921360634</v>
      </c>
      <c r="J80">
        <f t="shared" si="13"/>
        <v>213351.4220145265</v>
      </c>
      <c r="K80">
        <f t="shared" si="14"/>
        <v>89.228469993256482</v>
      </c>
      <c r="L80">
        <f t="shared" si="8"/>
        <v>0.52313048275698149</v>
      </c>
      <c r="M80">
        <f t="shared" si="8"/>
        <v>0.26046715628275852</v>
      </c>
    </row>
    <row r="81" spans="1:13">
      <c r="A81">
        <v>4.8399999999999999E-2</v>
      </c>
      <c r="B81">
        <v>313370</v>
      </c>
      <c r="C81">
        <v>72.94</v>
      </c>
      <c r="E81" s="5">
        <f t="shared" si="9"/>
        <v>15844497.765974158</v>
      </c>
      <c r="F81" s="5">
        <f t="shared" si="10"/>
        <v>133081.76677773226</v>
      </c>
      <c r="H81" s="1">
        <f t="shared" si="11"/>
        <v>1117.7070774354354</v>
      </c>
      <c r="I81" s="5">
        <f t="shared" si="12"/>
        <v>133072.37888580901</v>
      </c>
      <c r="J81">
        <f t="shared" si="13"/>
        <v>133077.0727489873</v>
      </c>
      <c r="K81">
        <f t="shared" si="14"/>
        <v>89.51877021420681</v>
      </c>
      <c r="L81">
        <f t="shared" si="8"/>
        <v>0.57533563280152122</v>
      </c>
      <c r="M81">
        <f t="shared" si="8"/>
        <v>0.22729325766666866</v>
      </c>
    </row>
    <row r="82" spans="1:13">
      <c r="A82">
        <v>3.0120000000000001E-2</v>
      </c>
      <c r="B82">
        <v>214650</v>
      </c>
      <c r="C82">
        <v>74.45</v>
      </c>
      <c r="E82" s="5">
        <f t="shared" si="9"/>
        <v>15844497.765974158</v>
      </c>
      <c r="F82" s="5">
        <f t="shared" si="10"/>
        <v>82818.653209613549</v>
      </c>
      <c r="H82" s="1">
        <f t="shared" si="11"/>
        <v>432.87846871959931</v>
      </c>
      <c r="I82" s="5">
        <f t="shared" si="12"/>
        <v>82816.390568518036</v>
      </c>
      <c r="J82">
        <f t="shared" si="13"/>
        <v>82817.521881338631</v>
      </c>
      <c r="K82">
        <f t="shared" si="14"/>
        <v>89.700519628313842</v>
      </c>
      <c r="L82">
        <f t="shared" ref="L82:M101" si="15">ABS((J82-B82)/B82)</f>
        <v>0.61417413519059583</v>
      </c>
      <c r="M82">
        <f t="shared" si="15"/>
        <v>0.20484243960126042</v>
      </c>
    </row>
    <row r="83" spans="1:13">
      <c r="A83">
        <v>1.8759999999999999E-2</v>
      </c>
      <c r="B83">
        <v>145130</v>
      </c>
      <c r="C83">
        <v>75.680000000000007</v>
      </c>
      <c r="E83" s="5">
        <f t="shared" si="9"/>
        <v>15844497.765974158</v>
      </c>
      <c r="F83" s="5">
        <f t="shared" si="10"/>
        <v>51582.932742773904</v>
      </c>
      <c r="H83" s="1">
        <f t="shared" si="11"/>
        <v>167.93026757754637</v>
      </c>
      <c r="I83" s="5">
        <f t="shared" si="12"/>
        <v>51582.386033384573</v>
      </c>
      <c r="J83">
        <f t="shared" si="13"/>
        <v>51582.659387354943</v>
      </c>
      <c r="K83">
        <f t="shared" si="14"/>
        <v>89.813470016955009</v>
      </c>
      <c r="L83">
        <f t="shared" si="15"/>
        <v>0.64457617730755223</v>
      </c>
      <c r="M83">
        <f t="shared" si="15"/>
        <v>0.18675303933608617</v>
      </c>
    </row>
    <row r="84" spans="1:13">
      <c r="A84">
        <v>1.1679999999999999E-2</v>
      </c>
      <c r="B84">
        <v>97349</v>
      </c>
      <c r="C84">
        <v>76.75</v>
      </c>
      <c r="E84" s="5">
        <f t="shared" si="9"/>
        <v>15844497.765974158</v>
      </c>
      <c r="F84" s="5">
        <f t="shared" si="10"/>
        <v>32115.599916609768</v>
      </c>
      <c r="H84" s="1">
        <f t="shared" si="11"/>
        <v>65.095627250526206</v>
      </c>
      <c r="I84" s="5">
        <f t="shared" si="12"/>
        <v>32115.46797269132</v>
      </c>
      <c r="J84">
        <f t="shared" si="13"/>
        <v>32115.533944582785</v>
      </c>
      <c r="K84">
        <f t="shared" si="14"/>
        <v>89.883865942677176</v>
      </c>
      <c r="L84">
        <f t="shared" si="15"/>
        <v>0.67009898463689632</v>
      </c>
      <c r="M84">
        <f t="shared" si="15"/>
        <v>0.17112528915540293</v>
      </c>
    </row>
    <row r="85" spans="1:13">
      <c r="A85">
        <v>7.28E-3</v>
      </c>
      <c r="B85">
        <v>64837</v>
      </c>
      <c r="C85">
        <v>77.81</v>
      </c>
      <c r="E85" s="5">
        <f t="shared" si="9"/>
        <v>15844497.765974158</v>
      </c>
      <c r="F85" s="5">
        <f t="shared" si="10"/>
        <v>20017.257482270474</v>
      </c>
      <c r="H85" s="1">
        <f t="shared" si="11"/>
        <v>25.288902400073802</v>
      </c>
      <c r="I85" s="5">
        <f t="shared" si="12"/>
        <v>20017.225533358094</v>
      </c>
      <c r="J85">
        <f t="shared" si="13"/>
        <v>20017.24150780791</v>
      </c>
      <c r="K85">
        <f t="shared" si="14"/>
        <v>89.927615013241763</v>
      </c>
      <c r="L85">
        <f t="shared" si="15"/>
        <v>0.69126823406684601</v>
      </c>
      <c r="M85">
        <f t="shared" si="15"/>
        <v>0.15573338919472768</v>
      </c>
    </row>
    <row r="86" spans="1:13">
      <c r="A86">
        <v>4.5199999999999997E-3</v>
      </c>
      <c r="B86">
        <v>42932</v>
      </c>
      <c r="C86">
        <v>78.83</v>
      </c>
      <c r="E86" s="5">
        <f t="shared" si="9"/>
        <v>15844497.765974158</v>
      </c>
      <c r="F86" s="5">
        <f t="shared" si="10"/>
        <v>12428.297228003095</v>
      </c>
      <c r="H86" s="1">
        <f t="shared" si="11"/>
        <v>9.748650871284994</v>
      </c>
      <c r="I86" s="5">
        <f t="shared" si="12"/>
        <v>12428.289581239378</v>
      </c>
      <c r="J86">
        <f t="shared" si="13"/>
        <v>12428.293404620648</v>
      </c>
      <c r="K86">
        <f t="shared" si="14"/>
        <v>89.955057658363557</v>
      </c>
      <c r="L86">
        <f t="shared" si="15"/>
        <v>0.71051212604535896</v>
      </c>
      <c r="M86">
        <f t="shared" si="15"/>
        <v>0.1411272061190354</v>
      </c>
    </row>
    <row r="87" spans="1:13">
      <c r="A87">
        <v>2.8300000000000001E-3</v>
      </c>
      <c r="B87">
        <v>28277</v>
      </c>
      <c r="C87">
        <v>79.84</v>
      </c>
      <c r="E87" s="5">
        <f t="shared" si="9"/>
        <v>15844497.765974158</v>
      </c>
      <c r="F87" s="5">
        <f t="shared" si="10"/>
        <v>7781.4338839045931</v>
      </c>
      <c r="H87" s="1">
        <f t="shared" si="11"/>
        <v>3.8215599875488673</v>
      </c>
      <c r="I87" s="5">
        <f t="shared" si="12"/>
        <v>7781.4320070879967</v>
      </c>
      <c r="J87">
        <f t="shared" si="13"/>
        <v>7781.4329454962381</v>
      </c>
      <c r="K87">
        <f t="shared" si="14"/>
        <v>89.971861317988854</v>
      </c>
      <c r="L87">
        <f t="shared" si="15"/>
        <v>0.72481405575215763</v>
      </c>
      <c r="M87">
        <f t="shared" si="15"/>
        <v>0.12690207061609279</v>
      </c>
    </row>
    <row r="88" spans="1:13">
      <c r="A88">
        <v>1.7600000000000001E-3</v>
      </c>
      <c r="B88">
        <v>18529</v>
      </c>
      <c r="C88">
        <v>80.819999999999993</v>
      </c>
      <c r="E88" s="5">
        <f t="shared" si="9"/>
        <v>15844497.765974158</v>
      </c>
      <c r="F88" s="5">
        <f t="shared" si="10"/>
        <v>4839.3369737357189</v>
      </c>
      <c r="H88" s="1">
        <f t="shared" si="11"/>
        <v>1.4780638999479589</v>
      </c>
      <c r="I88" s="5">
        <f t="shared" si="12"/>
        <v>4839.3365222951379</v>
      </c>
      <c r="J88">
        <f t="shared" si="13"/>
        <v>4839.3367480154229</v>
      </c>
      <c r="K88">
        <f t="shared" si="14"/>
        <v>89.982500324105558</v>
      </c>
      <c r="L88">
        <f t="shared" si="15"/>
        <v>0.73882364142612</v>
      </c>
      <c r="M88">
        <f t="shared" si="15"/>
        <v>0.11336921955092262</v>
      </c>
    </row>
    <row r="89" spans="1:13">
      <c r="A89">
        <v>1.1000000000000001E-3</v>
      </c>
      <c r="B89">
        <v>12063</v>
      </c>
      <c r="C89">
        <v>81.81</v>
      </c>
      <c r="E89" s="5">
        <f t="shared" si="9"/>
        <v>15844497.765974158</v>
      </c>
      <c r="F89" s="5">
        <f t="shared" si="10"/>
        <v>3024.5856085848245</v>
      </c>
      <c r="H89" s="1">
        <f t="shared" si="11"/>
        <v>0.5773687437382341</v>
      </c>
      <c r="I89" s="5">
        <f t="shared" si="12"/>
        <v>3024.5854983698327</v>
      </c>
      <c r="J89">
        <f t="shared" si="13"/>
        <v>3024.5855534773282</v>
      </c>
      <c r="K89">
        <f t="shared" si="14"/>
        <v>89.989062702358723</v>
      </c>
      <c r="L89">
        <f t="shared" si="15"/>
        <v>0.74926754924336159</v>
      </c>
      <c r="M89">
        <f t="shared" si="15"/>
        <v>9.9976319549672663E-2</v>
      </c>
    </row>
    <row r="90" spans="1:13">
      <c r="A90" s="1">
        <v>6.8400000000000004E-4</v>
      </c>
      <c r="B90">
        <v>7809.7</v>
      </c>
      <c r="C90">
        <v>82.79</v>
      </c>
      <c r="E90" s="5">
        <f t="shared" si="9"/>
        <v>15844497.765974158</v>
      </c>
      <c r="F90" s="5">
        <f t="shared" si="10"/>
        <v>1880.7423238836543</v>
      </c>
      <c r="H90" s="1">
        <f t="shared" si="11"/>
        <v>0.22324416281628076</v>
      </c>
      <c r="I90" s="5">
        <f t="shared" si="12"/>
        <v>1880.742297384566</v>
      </c>
      <c r="J90">
        <f t="shared" si="13"/>
        <v>1880.74231063411</v>
      </c>
      <c r="K90">
        <f t="shared" si="14"/>
        <v>89.99319898941603</v>
      </c>
      <c r="L90">
        <f t="shared" si="15"/>
        <v>0.75917867387555082</v>
      </c>
      <c r="M90">
        <f t="shared" si="15"/>
        <v>8.7005664807537422E-2</v>
      </c>
    </row>
    <row r="91" spans="1:13">
      <c r="A91" s="1">
        <v>4.28E-4</v>
      </c>
      <c r="B91">
        <v>5014.8999999999996</v>
      </c>
      <c r="C91">
        <v>83.77</v>
      </c>
      <c r="E91" s="5">
        <f t="shared" si="9"/>
        <v>15844497.765974158</v>
      </c>
      <c r="F91" s="5">
        <f t="shared" si="10"/>
        <v>1176.8387640675498</v>
      </c>
      <c r="H91" s="1">
        <f t="shared" si="11"/>
        <v>8.7408858862405195E-2</v>
      </c>
      <c r="I91" s="5">
        <f t="shared" si="12"/>
        <v>1176.8387575753193</v>
      </c>
      <c r="J91">
        <f t="shared" si="13"/>
        <v>1176.8387608214346</v>
      </c>
      <c r="K91">
        <f t="shared" si="14"/>
        <v>89.995744396873889</v>
      </c>
      <c r="L91">
        <f t="shared" si="15"/>
        <v>0.76533155978754619</v>
      </c>
      <c r="M91">
        <f t="shared" si="15"/>
        <v>7.4319498589875771E-2</v>
      </c>
    </row>
    <row r="92" spans="1:13">
      <c r="A92" s="1">
        <v>2.656E-4</v>
      </c>
      <c r="B92">
        <v>3202.7</v>
      </c>
      <c r="C92">
        <v>84.82</v>
      </c>
      <c r="E92" s="5">
        <f t="shared" si="9"/>
        <v>15844497.765974158</v>
      </c>
      <c r="F92" s="5">
        <f t="shared" si="10"/>
        <v>730.29994330920852</v>
      </c>
      <c r="H92" s="1">
        <f t="shared" si="11"/>
        <v>3.3660770694147323E-2</v>
      </c>
      <c r="I92" s="5">
        <f t="shared" si="12"/>
        <v>730.29994175772606</v>
      </c>
      <c r="J92">
        <f t="shared" si="13"/>
        <v>730.29994253346729</v>
      </c>
      <c r="K92">
        <f t="shared" si="14"/>
        <v>89.997359139739331</v>
      </c>
      <c r="L92">
        <f t="shared" si="15"/>
        <v>0.77197366517829724</v>
      </c>
      <c r="M92">
        <f t="shared" si="15"/>
        <v>6.1039367363114098E-2</v>
      </c>
    </row>
    <row r="93" spans="1:13">
      <c r="A93" s="1">
        <v>1.6559999999999999E-4</v>
      </c>
      <c r="B93">
        <v>2023.9</v>
      </c>
      <c r="C93">
        <v>85.93</v>
      </c>
      <c r="E93" s="5">
        <f t="shared" si="9"/>
        <v>15844497.765974158</v>
      </c>
      <c r="F93" s="5">
        <f t="shared" si="10"/>
        <v>455.33761525604257</v>
      </c>
      <c r="H93" s="1">
        <f t="shared" si="11"/>
        <v>1.3085447500966189E-2</v>
      </c>
      <c r="I93" s="5">
        <f t="shared" si="12"/>
        <v>455.33761487999425</v>
      </c>
      <c r="J93">
        <f t="shared" si="13"/>
        <v>455.33761506801835</v>
      </c>
      <c r="K93">
        <f t="shared" si="14"/>
        <v>89.998353439535549</v>
      </c>
      <c r="L93">
        <f t="shared" si="15"/>
        <v>0.77501970696772648</v>
      </c>
      <c r="M93">
        <f t="shared" si="15"/>
        <v>4.7344971948510901E-2</v>
      </c>
    </row>
    <row r="94" spans="1:13">
      <c r="A94" s="1">
        <v>1.032E-4</v>
      </c>
      <c r="B94">
        <v>1267.3</v>
      </c>
      <c r="C94">
        <v>87.12</v>
      </c>
      <c r="E94" s="5">
        <f t="shared" si="9"/>
        <v>15844497.765974158</v>
      </c>
      <c r="F94" s="5">
        <f t="shared" si="10"/>
        <v>283.76112255086713</v>
      </c>
      <c r="H94" s="1">
        <f t="shared" si="11"/>
        <v>5.0819139763722135E-3</v>
      </c>
      <c r="I94" s="5">
        <f t="shared" si="12"/>
        <v>283.7611224598545</v>
      </c>
      <c r="J94">
        <f t="shared" si="13"/>
        <v>283.76112250536085</v>
      </c>
      <c r="K94">
        <f t="shared" si="14"/>
        <v>89.998973882608951</v>
      </c>
      <c r="L94">
        <f t="shared" si="15"/>
        <v>0.77609001617189233</v>
      </c>
      <c r="M94">
        <f t="shared" si="15"/>
        <v>3.3046073032701399E-2</v>
      </c>
    </row>
    <row r="95" spans="1:13">
      <c r="A95" s="1">
        <v>6.4399999999999993E-5</v>
      </c>
      <c r="B95">
        <v>793.4</v>
      </c>
      <c r="C95">
        <v>88.22</v>
      </c>
      <c r="E95" s="5">
        <f t="shared" si="9"/>
        <v>15844497.765974158</v>
      </c>
      <c r="F95" s="5">
        <f t="shared" si="10"/>
        <v>177.07573926623877</v>
      </c>
      <c r="H95" s="1">
        <f t="shared" si="11"/>
        <v>1.9789719999901059E-3</v>
      </c>
      <c r="I95" s="5">
        <f t="shared" si="12"/>
        <v>177.07573924412208</v>
      </c>
      <c r="J95">
        <f t="shared" si="13"/>
        <v>177.07573925518042</v>
      </c>
      <c r="K95">
        <f t="shared" si="14"/>
        <v>89.999359670930346</v>
      </c>
      <c r="L95">
        <f t="shared" si="15"/>
        <v>0.7768140417756737</v>
      </c>
      <c r="M95">
        <f t="shared" si="15"/>
        <v>2.0169572329747757E-2</v>
      </c>
    </row>
    <row r="96" spans="1:13">
      <c r="A96" s="1">
        <v>4.0000000000000003E-5</v>
      </c>
      <c r="B96">
        <v>494.91</v>
      </c>
      <c r="C96">
        <v>89.01</v>
      </c>
      <c r="E96" s="5">
        <f t="shared" si="9"/>
        <v>15844497.765974158</v>
      </c>
      <c r="F96" s="5">
        <f t="shared" si="10"/>
        <v>109.98493122126634</v>
      </c>
      <c r="H96" s="1">
        <f t="shared" si="11"/>
        <v>7.6346282942090329E-4</v>
      </c>
      <c r="I96" s="5">
        <f t="shared" si="12"/>
        <v>109.98493121596674</v>
      </c>
      <c r="J96">
        <f t="shared" si="13"/>
        <v>109.98493121861654</v>
      </c>
      <c r="K96">
        <f t="shared" si="14"/>
        <v>89.99960228008095</v>
      </c>
      <c r="L96">
        <f t="shared" si="15"/>
        <v>0.77776781390835403</v>
      </c>
      <c r="M96">
        <f t="shared" si="15"/>
        <v>1.1117877542758619E-2</v>
      </c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19</vt:i4>
      </vt:variant>
    </vt:vector>
  </HeadingPairs>
  <TitlesOfParts>
    <vt:vector size="19" baseType="lpstr">
      <vt:lpstr>RTFOT+PAV</vt:lpstr>
      <vt:lpstr>RTFOT</vt:lpstr>
      <vt:lpstr>Fresh</vt:lpstr>
      <vt:lpstr>20h</vt:lpstr>
      <vt:lpstr>40h</vt:lpstr>
      <vt:lpstr>80h</vt:lpstr>
      <vt:lpstr>160h</vt:lpstr>
      <vt:lpstr>320h</vt:lpstr>
      <vt:lpstr>50C</vt:lpstr>
      <vt:lpstr>150C</vt:lpstr>
      <vt:lpstr>200C</vt:lpstr>
      <vt:lpstr>5atm </vt:lpstr>
      <vt:lpstr>10atm</vt:lpstr>
      <vt:lpstr>15atm</vt:lpstr>
      <vt:lpstr>20atm</vt:lpstr>
      <vt:lpstr>total</vt:lpstr>
      <vt:lpstr>Fresh (2)</vt:lpstr>
      <vt:lpstr>CAM</vt:lpstr>
      <vt:lpstr>Sheet3</vt:lpstr>
    </vt:vector>
  </TitlesOfParts>
  <Company>TU Delft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Ruxin Jing - CITG</dc:creator>
  <cp:lastModifiedBy>Ruxin Jing - CITG</cp:lastModifiedBy>
  <dcterms:created xsi:type="dcterms:W3CDTF">2016-12-20T20:48:33Z</dcterms:created>
  <dcterms:modified xsi:type="dcterms:W3CDTF">2018-03-19T13:44:18Z</dcterms:modified>
</cp:coreProperties>
</file>